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我的文档\桌面\资产处置\第二包\闲废物资处置明细及影像资料\"/>
    </mc:Choice>
  </mc:AlternateContent>
  <bookViews>
    <workbookView minimized="1" xWindow="0" yWindow="0" windowWidth="18345" windowHeight="6555" tabRatio="668" firstSheet="3" activeTab="6"/>
  </bookViews>
  <sheets>
    <sheet name="laroux" sheetId="77" state="veryHidden" r:id="rId1"/>
    <sheet name="索引" sheetId="161" state="hidden" r:id="rId2"/>
    <sheet name="申报表封面" sheetId="158" state="hidden" r:id="rId3"/>
    <sheet name="闲废物资汇总表" sheetId="175" r:id="rId4"/>
    <sheet name="1-XU1000岩心钻机" sheetId="162" r:id="rId5"/>
    <sheet name="XU-1000" sheetId="163" state="hidden" r:id="rId6"/>
    <sheet name="2-XB2000A岩心钻机" sheetId="170" r:id="rId7"/>
    <sheet name="XB-2000A" sheetId="164" state="hidden" r:id="rId8"/>
    <sheet name="3-SPS600ZD水井钻机" sheetId="171" r:id="rId9"/>
    <sheet name="SPS600ZD" sheetId="165" state="hidden" r:id="rId10"/>
    <sheet name="4-BW1200A泥浆泵" sheetId="172" r:id="rId11"/>
    <sheet name="BW1200A" sheetId="166" state="hidden" r:id="rId12"/>
    <sheet name="5-RPS3000水井钻机" sheetId="173" r:id="rId13"/>
    <sheet name="RPS3000" sheetId="167" state="hidden" r:id="rId14"/>
    <sheet name="6-试油试采装置" sheetId="174" r:id="rId15"/>
    <sheet name="试油试采装置" sheetId="169" state="hidden" r:id="rId16"/>
    <sheet name="00000000" sheetId="78" state="veryHidden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.dbf">#REF!</definedName>
    <definedName name="_?">#REF!</definedName>
    <definedName name="_??????">#REF!</definedName>
    <definedName name="__??????">#REF!</definedName>
    <definedName name="___?">#REF!</definedName>
    <definedName name="___??????">#REF!</definedName>
    <definedName name="____?">#REF!</definedName>
    <definedName name="____??????">#REF!</definedName>
    <definedName name="_____?">#REF!</definedName>
    <definedName name="_____??????">#REF!</definedName>
    <definedName name="______?">#REF!</definedName>
    <definedName name="______h1">[1]收入!$A$26</definedName>
    <definedName name="_____BSP2">#REF!</definedName>
    <definedName name="_____h1">[1]收入!$A$26</definedName>
    <definedName name="____BSP2">#REF!</definedName>
    <definedName name="____h1">[1]收入!$A$26</definedName>
    <definedName name="___BSP2">#REF!</definedName>
    <definedName name="___h1">[1]收入!$A$26</definedName>
    <definedName name="__BSP2">#REF!</definedName>
    <definedName name="__h1">[1]收入!$A$26</definedName>
    <definedName name="_BSP2">#REF!</definedName>
    <definedName name="_xlnm._FilterDatabase" localSheetId="4" hidden="1">'1-XU1000岩心钻机'!$A$4:$H$223</definedName>
    <definedName name="_xlnm._FilterDatabase" localSheetId="6" hidden="1">'2-XB2000A岩心钻机'!$A$5:$H$65</definedName>
    <definedName name="_xlnm._FilterDatabase" localSheetId="8" hidden="1">'3-SPS600ZD水井钻机'!$A$5:$H$218</definedName>
    <definedName name="_xlnm._FilterDatabase" localSheetId="10" hidden="1">'4-BW1200A泥浆泵'!$A$4:$M$108</definedName>
    <definedName name="_xlnm._FilterDatabase" localSheetId="12" hidden="1">'5-RPS3000水井钻机'!$A$4:$H$41</definedName>
    <definedName name="_xlnm._FilterDatabase" localSheetId="11" hidden="1">BW1200A!$A$5:$IV$108</definedName>
    <definedName name="_xlnm._FilterDatabase" localSheetId="13" hidden="1">'RPS3000'!$A$5:$IK$41</definedName>
    <definedName name="_xlnm._FilterDatabase" localSheetId="9" hidden="1">SPS600ZD!$A$5:$IT$227</definedName>
    <definedName name="_xlnm._FilterDatabase" localSheetId="7" hidden="1">'XB-2000A'!$A$5:$IK$73</definedName>
    <definedName name="_xlnm._FilterDatabase" localSheetId="5" hidden="1">'XU-1000'!$A$5:$IK$232</definedName>
    <definedName name="a">#REF!</definedName>
    <definedName name="aa">#REF!</definedName>
    <definedName name="as">#REF!</definedName>
    <definedName name="B.dbf" localSheetId="11">#REF!</definedName>
    <definedName name="B.dbf" localSheetId="13">#REF!</definedName>
    <definedName name="B.dbf" localSheetId="9">#REF!</definedName>
    <definedName name="B.dbf" localSheetId="7">#REF!</definedName>
    <definedName name="B.dbf">#REF!</definedName>
    <definedName name="bb">[1]说明!$C$31</definedName>
    <definedName name="BS">#REF!</definedName>
    <definedName name="BSCS">#REF!</definedName>
    <definedName name="BSCSP2">#REF!</definedName>
    <definedName name="c1.dbf">#REF!</definedName>
    <definedName name="_xlnm.Database" hidden="1">#REF!</definedName>
    <definedName name="DCF打印">#REF!</definedName>
    <definedName name="dd">[1]收入!$C$39</definedName>
    <definedName name="eve">#REF!</definedName>
    <definedName name="ff">[1]收入!$A$26</definedName>
    <definedName name="hh">[1]收入!$A$15</definedName>
    <definedName name="hjp">[1]收入!$A$15</definedName>
    <definedName name="IS">#REF!</definedName>
    <definedName name="ISCS" localSheetId="11">#REF!</definedName>
    <definedName name="ISCS" localSheetId="13">#REF!</definedName>
    <definedName name="ISCS" localSheetId="9">#REF!</definedName>
    <definedName name="ISCS" localSheetId="7">#REF!</definedName>
    <definedName name="ISCS" localSheetId="5">#REF!</definedName>
    <definedName name="ISCS">#REF!</definedName>
    <definedName name="ISCSP">#REF!</definedName>
    <definedName name="ISP" localSheetId="11">#REF!</definedName>
    <definedName name="ISP" localSheetId="13">#REF!</definedName>
    <definedName name="ISP" localSheetId="9">#REF!</definedName>
    <definedName name="ISP" localSheetId="7">#REF!</definedName>
    <definedName name="ISP" localSheetId="5">#REF!</definedName>
    <definedName name="ISP">#REF!</definedName>
    <definedName name="nixin">#REF!</definedName>
    <definedName name="NXform">#REF!</definedName>
    <definedName name="_xlnm.Print_Area" localSheetId="4">'1-XU1000岩心钻机'!$A$1:$H$223</definedName>
    <definedName name="_xlnm.Print_Area" localSheetId="6">'2-XB2000A岩心钻机'!$A$1:$H$65</definedName>
    <definedName name="_xlnm.Print_Area" localSheetId="8">'3-SPS600ZD水井钻机'!$A$1:$H$219</definedName>
    <definedName name="_xlnm.Print_Area" localSheetId="10">'4-BW1200A泥浆泵'!$A$1:$M$108</definedName>
    <definedName name="_xlnm.Print_Area" localSheetId="12">'5-RPS3000水井钻机'!$A$1:$H$41</definedName>
    <definedName name="_xlnm.Print_Area" localSheetId="14">'6-试油试采装置'!$A$1:$H$10</definedName>
    <definedName name="_xlnm.Print_Area" localSheetId="11">BW1200A!$A$1:$K$108</definedName>
    <definedName name="_xlnm.Print_Area" localSheetId="13">'RPS3000'!$A$1:$K$41</definedName>
    <definedName name="_xlnm.Print_Area" localSheetId="9">SPS600ZD!$A$1:$K$218</definedName>
    <definedName name="_xlnm.Print_Area" localSheetId="7">'XB-2000A'!$A$1:$K$64</definedName>
    <definedName name="_xlnm.Print_Area">#REF!</definedName>
    <definedName name="Print_Area_MI" localSheetId="11">#REF!</definedName>
    <definedName name="Print_Area_MI" localSheetId="13">#REF!</definedName>
    <definedName name="Print_Area_MI" localSheetId="9">#REF!</definedName>
    <definedName name="Print_Area_MI" localSheetId="7">#REF!</definedName>
    <definedName name="Print_Area_MI" localSheetId="2">#REF!</definedName>
    <definedName name="Print_Area_MI">#REF!</definedName>
    <definedName name="_xlnm.Print_Titles" localSheetId="4">'1-XU1000岩心钻机'!$1:$4</definedName>
    <definedName name="_xlnm.Print_Titles" localSheetId="6">'2-XB2000A岩心钻机'!$1:$5</definedName>
    <definedName name="_xlnm.Print_Titles" localSheetId="8">'3-SPS600ZD水井钻机'!$1:$5</definedName>
    <definedName name="_xlnm.Print_Titles" localSheetId="10">'4-BW1200A泥浆泵'!$1:$4</definedName>
    <definedName name="_xlnm.Print_Titles" localSheetId="12">'5-RPS3000水井钻机'!$1:$4</definedName>
    <definedName name="_xlnm.Print_Titles" localSheetId="14">'6-试油试采装置'!$1:$4</definedName>
    <definedName name="_xlnm.Print_Titles" localSheetId="11">BW1200A!$1:$5</definedName>
    <definedName name="_xlnm.Print_Titles" localSheetId="13">'RPS3000'!$1:$5</definedName>
    <definedName name="_xlnm.Print_Titles" localSheetId="9">SPS600ZD!$1:$5</definedName>
    <definedName name="_xlnm.Print_Titles" localSheetId="7">'XB-2000A'!$1:$5</definedName>
    <definedName name="_xlnm.Print_Titles" localSheetId="5">'XU-1000'!$1:$5</definedName>
    <definedName name="_xlnm.Print_Titles" localSheetId="1">索引!$1:$6</definedName>
    <definedName name="sheet1">#REF!</definedName>
    <definedName name="Sheet10">#REF!</definedName>
    <definedName name="Sheet11">#REF!</definedName>
    <definedName name="Sheet12">#REF!</definedName>
    <definedName name="sheet2">#REF!</definedName>
    <definedName name="sheet3">#REF!</definedName>
    <definedName name="sheet4">#REF!</definedName>
    <definedName name="sheet5">#REF!</definedName>
    <definedName name="sheet6">#REF!</definedName>
    <definedName name="sheet7">#REF!</definedName>
    <definedName name="Sheet8">#REF!</definedName>
    <definedName name="Sheet9">#REF!</definedName>
    <definedName name="ss">[1]收入!$A$15</definedName>
    <definedName name="UFPrn20010103130336">#REF!</definedName>
    <definedName name="UFPrn20010712083924">#REF!</definedName>
    <definedName name="UFPrn20020224093130">#REF!</definedName>
    <definedName name="UFPrn20020224094757">#REF!</definedName>
    <definedName name="UFPrn20020224101302">#REF!</definedName>
    <definedName name="UFPrn20020224101600">#REF!</definedName>
    <definedName name="UFPrn20020228143318">#REF!</definedName>
    <definedName name="UFPrn20020303094007">#REF!</definedName>
    <definedName name="UFPrn20020722091916">#REF!</definedName>
    <definedName name="UFPrn20030325101713">#REF!</definedName>
    <definedName name="UFPrn20030325101807">#REF!</definedName>
    <definedName name="UFPrn20030325162043">#REF!</definedName>
    <definedName name="UFPrn20030325162134">#REF!</definedName>
    <definedName name="UFPrn20030326082456">#REF!</definedName>
    <definedName name="UFPrn20030326082544">#REF!</definedName>
    <definedName name="UFPrn20030326095547">#REF!</definedName>
    <definedName name="UFPrn20030326095637">#REF!</definedName>
    <definedName name="UFPrn20030414090706">#REF!</definedName>
    <definedName name="UFPrn20030414112350">#REF!</definedName>
    <definedName name="UFPrn20030414112438">#REF!</definedName>
    <definedName name="UFPrn20030414112534">#REF!</definedName>
    <definedName name="UFPrn20030414112618">#REF!</definedName>
    <definedName name="UFPrn20030414152550">#REF!</definedName>
    <definedName name="UFPrn20030414152627">#REF!</definedName>
    <definedName name="UFPrn20030414152710">#REF!</definedName>
    <definedName name="UFPrn20030414152739">#REF!</definedName>
    <definedName name="UFPrn20030414153938">#REF!</definedName>
    <definedName name="UFPrn20030414154020">#REF!</definedName>
    <definedName name="UFPrn20030414154512">#REF!</definedName>
    <definedName name="UFPrn20030414154707">#REF!</definedName>
    <definedName name="UFPrn20030414154752">#REF!</definedName>
    <definedName name="UFPrn20030414154817">#REF!</definedName>
    <definedName name="UFPrn20030503100616">#REF!</definedName>
    <definedName name="UFPrn20030520163842">#REF!</definedName>
    <definedName name="UFPrn20040207171913">#REF!</definedName>
    <definedName name="UFPrn20040720112525">#REF!</definedName>
    <definedName name="UFPrn20050224132508">#REF!</definedName>
    <definedName name="UFPrn20051012104000">#REF!</definedName>
    <definedName name="UFPrn20060112133958">#REF!</definedName>
    <definedName name="UFPrn20060706110044" localSheetId="11">#REF!</definedName>
    <definedName name="UFPrn20060706110044" localSheetId="13">#REF!</definedName>
    <definedName name="UFPrn20060706110044" localSheetId="9">#REF!</definedName>
    <definedName name="UFPrn20060706110044" localSheetId="7">#REF!</definedName>
    <definedName name="UFPrn20060706110044">#REF!</definedName>
    <definedName name="UFPrn20060712112342" localSheetId="11">#REF!</definedName>
    <definedName name="UFPrn20060712112342" localSheetId="13">#REF!</definedName>
    <definedName name="UFPrn20060712112342" localSheetId="9">#REF!</definedName>
    <definedName name="UFPrn20060712112342" localSheetId="7">#REF!</definedName>
    <definedName name="UFPrn20060712112342">#REF!</definedName>
    <definedName name="Wedge">#REF!</definedName>
    <definedName name="Work_Program_By_Area_List">#REF!</definedName>
    <definedName name="保税区">#REF!</definedName>
    <definedName name="备___注">#REF!</definedName>
    <definedName name="编号">'[2]6月'!$A$5:$G$73</definedName>
    <definedName name="产成品">#REF!</definedName>
    <definedName name="存货合计">#REF!</definedName>
    <definedName name="存货明细">#REF!</definedName>
    <definedName name="单位名称">[3]wfrdw!$A$2:$A$33</definedName>
    <definedName name="电子">[4]电子!$B$7:$Q$1484</definedName>
    <definedName name="分录A">#REF!</definedName>
    <definedName name="分录F">#REF!</definedName>
    <definedName name="分录G">#REF!</definedName>
    <definedName name="固定资产及累计折旧明细帐" localSheetId="11">#REF!</definedName>
    <definedName name="固定资产及累计折旧明细帐" localSheetId="13">#REF!</definedName>
    <definedName name="固定资产及累计折旧明细帐" localSheetId="9">#REF!</definedName>
    <definedName name="固定资产及累计折旧明细帐" localSheetId="7">#REF!</definedName>
    <definedName name="固定资产及累计折旧明细帐">#REF!</definedName>
    <definedName name="固定资产价值结构分析表" localSheetId="11">#REF!</definedName>
    <definedName name="固定资产价值结构分析表" localSheetId="13">#REF!</definedName>
    <definedName name="固定资产价值结构分析表" localSheetId="9">#REF!</definedName>
    <definedName name="固定资产价值结构分析表" localSheetId="7">#REF!</definedName>
    <definedName name="固定资产价值结构分析表">#REF!</definedName>
    <definedName name="固定资产清单">[5]初始设定!$A$1:$Q$170</definedName>
    <definedName name="合___计">#REF!</definedName>
    <definedName name="汇率">#REF!</definedName>
    <definedName name="利润日期">[6]利润分析!$C$5,[6]利润分析!$E$5</definedName>
    <definedName name="商标采购.dbf" localSheetId="11">#REF!</definedName>
    <definedName name="商标采购.dbf" localSheetId="13">#REF!</definedName>
    <definedName name="商标采购.dbf" localSheetId="9">#REF!</definedName>
    <definedName name="商标采购.dbf" localSheetId="7">#REF!</definedName>
    <definedName name="商标采购.dbf">#REF!</definedName>
    <definedName name="设备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索引号">#REF!</definedName>
    <definedName name="未审合计">#REF!</definedName>
    <definedName name="未审数">#REF!</definedName>
    <definedName name="无形资产余额明细.dbf">#REF!</definedName>
    <definedName name="账龄分析表" localSheetId="11">#REF!</definedName>
    <definedName name="账龄分析表" localSheetId="13">#REF!</definedName>
    <definedName name="账龄分析表" localSheetId="9">#REF!</definedName>
    <definedName name="账龄分析表" localSheetId="7">#REF!</definedName>
    <definedName name="账龄分析表">#REF!</definedName>
    <definedName name="账面">#REF!</definedName>
    <definedName name="折旧">'[7]6月'!$A$5:$G$74</definedName>
    <definedName name="资产负债预测表">#REF!</definedName>
    <definedName name="资产日期">[6]资产负债分析!$C$5,[6]资产负债分析!$F$5</definedName>
    <definedName name="전" localSheetId="11">#REF!</definedName>
    <definedName name="전" localSheetId="13">#REF!</definedName>
    <definedName name="전" localSheetId="9">#REF!</definedName>
    <definedName name="전" localSheetId="7">#REF!</definedName>
    <definedName name="전" localSheetId="2">#REF!</definedName>
    <definedName name="전">#REF!</definedName>
    <definedName name="주택사업본부" localSheetId="11">#REF!</definedName>
    <definedName name="주택사업본부" localSheetId="13">#REF!</definedName>
    <definedName name="주택사업본부" localSheetId="9">#REF!</definedName>
    <definedName name="주택사업본부" localSheetId="7">#REF!</definedName>
    <definedName name="주택사업본부" localSheetId="2">#REF!</definedName>
    <definedName name="주택사업본부">#REF!</definedName>
    <definedName name="철구사업본부" localSheetId="11">#REF!</definedName>
    <definedName name="철구사업본부" localSheetId="13">#REF!</definedName>
    <definedName name="철구사업본부" localSheetId="9">#REF!</definedName>
    <definedName name="철구사업본부" localSheetId="7">#REF!</definedName>
    <definedName name="철구사업본부" localSheetId="2">#REF!</definedName>
    <definedName name="철구사업본부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75" l="1"/>
  <c r="D10" i="175"/>
  <c r="C10" i="175"/>
  <c r="H10" i="174"/>
  <c r="F10" i="174" l="1"/>
  <c r="F41" i="173"/>
  <c r="F108" i="172"/>
  <c r="F219" i="171"/>
  <c r="F65" i="170"/>
  <c r="F223" i="162"/>
  <c r="C14" i="169"/>
  <c r="R8" i="169"/>
  <c r="C8" i="169"/>
  <c r="R6" i="169"/>
  <c r="Q6" i="169"/>
  <c r="A4" i="169"/>
  <c r="A3" i="169"/>
  <c r="C49" i="167"/>
  <c r="R43" i="167"/>
  <c r="C43" i="167"/>
  <c r="R41" i="167"/>
  <c r="Q41" i="167"/>
  <c r="R40" i="167"/>
  <c r="Q40" i="167"/>
  <c r="R39" i="167"/>
  <c r="Q39" i="167"/>
  <c r="R38" i="167"/>
  <c r="Q38" i="167"/>
  <c r="R37" i="167"/>
  <c r="Q37" i="167"/>
  <c r="R36" i="167"/>
  <c r="Q36" i="167"/>
  <c r="R35" i="167"/>
  <c r="Q35" i="167"/>
  <c r="R34" i="167"/>
  <c r="Q34" i="167"/>
  <c r="R33" i="167"/>
  <c r="Q33" i="167"/>
  <c r="R32" i="167"/>
  <c r="Q32" i="167"/>
  <c r="R31" i="167"/>
  <c r="Q31" i="167"/>
  <c r="R30" i="167"/>
  <c r="Q30" i="167"/>
  <c r="R29" i="167"/>
  <c r="Q29" i="167"/>
  <c r="R28" i="167"/>
  <c r="Q28" i="167"/>
  <c r="R27" i="167"/>
  <c r="Q27" i="167"/>
  <c r="R26" i="167"/>
  <c r="Q26" i="167"/>
  <c r="R25" i="167"/>
  <c r="Q25" i="167"/>
  <c r="R24" i="167"/>
  <c r="Q24" i="167"/>
  <c r="R23" i="167"/>
  <c r="Q23" i="167"/>
  <c r="R22" i="167"/>
  <c r="Q22" i="167"/>
  <c r="R21" i="167"/>
  <c r="Q21" i="167"/>
  <c r="R20" i="167"/>
  <c r="Q20" i="167"/>
  <c r="R19" i="167"/>
  <c r="Q19" i="167"/>
  <c r="R18" i="167"/>
  <c r="Q18" i="167"/>
  <c r="R17" i="167"/>
  <c r="Q17" i="167"/>
  <c r="R16" i="167"/>
  <c r="Q16" i="167"/>
  <c r="R15" i="167"/>
  <c r="Q15" i="167"/>
  <c r="R14" i="167"/>
  <c r="Q14" i="167"/>
  <c r="R13" i="167"/>
  <c r="Q13" i="167"/>
  <c r="R12" i="167"/>
  <c r="Q12" i="167"/>
  <c r="R11" i="167"/>
  <c r="Q11" i="167"/>
  <c r="R10" i="167"/>
  <c r="Q10" i="167"/>
  <c r="R9" i="167"/>
  <c r="Q9" i="167"/>
  <c r="R8" i="167"/>
  <c r="Q8" i="167"/>
  <c r="R7" i="167"/>
  <c r="Q7" i="167"/>
  <c r="R6" i="167"/>
  <c r="Q6" i="167"/>
  <c r="A4" i="167"/>
  <c r="A3" i="167"/>
  <c r="H41" i="173"/>
  <c r="C116" i="166"/>
  <c r="R110" i="166"/>
  <c r="C110" i="166"/>
  <c r="R108" i="166"/>
  <c r="Q108" i="166"/>
  <c r="R107" i="166"/>
  <c r="Q107" i="166"/>
  <c r="R106" i="166"/>
  <c r="Q106" i="166"/>
  <c r="R105" i="166"/>
  <c r="Q105" i="166"/>
  <c r="R104" i="166"/>
  <c r="Q104" i="166"/>
  <c r="R103" i="166"/>
  <c r="Q103" i="166"/>
  <c r="R102" i="166"/>
  <c r="Q102" i="166"/>
  <c r="R101" i="166"/>
  <c r="Q101" i="166"/>
  <c r="R100" i="166"/>
  <c r="Q100" i="166"/>
  <c r="R99" i="166"/>
  <c r="Q99" i="166"/>
  <c r="R98" i="166"/>
  <c r="Q98" i="166"/>
  <c r="R97" i="166"/>
  <c r="Q97" i="166"/>
  <c r="R96" i="166"/>
  <c r="Q96" i="166"/>
  <c r="R95" i="166"/>
  <c r="Q95" i="166"/>
  <c r="R94" i="166"/>
  <c r="Q94" i="166"/>
  <c r="R93" i="166"/>
  <c r="Q93" i="166"/>
  <c r="R92" i="166"/>
  <c r="Q92" i="166"/>
  <c r="R91" i="166"/>
  <c r="Q91" i="166"/>
  <c r="R90" i="166"/>
  <c r="Q90" i="166"/>
  <c r="R89" i="166"/>
  <c r="Q89" i="166"/>
  <c r="R88" i="166"/>
  <c r="Q88" i="166"/>
  <c r="R87" i="166"/>
  <c r="Q87" i="166"/>
  <c r="R86" i="166"/>
  <c r="Q86" i="166"/>
  <c r="R85" i="166"/>
  <c r="Q85" i="166"/>
  <c r="R84" i="166"/>
  <c r="Q84" i="166"/>
  <c r="R83" i="166"/>
  <c r="Q83" i="166"/>
  <c r="R82" i="166"/>
  <c r="Q82" i="166"/>
  <c r="R81" i="166"/>
  <c r="Q81" i="166"/>
  <c r="R80" i="166"/>
  <c r="Q80" i="166"/>
  <c r="R79" i="166"/>
  <c r="Q79" i="166"/>
  <c r="R78" i="166"/>
  <c r="Q78" i="166"/>
  <c r="R77" i="166"/>
  <c r="Q77" i="166"/>
  <c r="R76" i="166"/>
  <c r="Q76" i="166"/>
  <c r="R75" i="166"/>
  <c r="Q75" i="166"/>
  <c r="R74" i="166"/>
  <c r="Q74" i="166"/>
  <c r="R73" i="166"/>
  <c r="Q73" i="166"/>
  <c r="R72" i="166"/>
  <c r="Q72" i="166"/>
  <c r="R71" i="166"/>
  <c r="Q71" i="166"/>
  <c r="R70" i="166"/>
  <c r="Q70" i="166"/>
  <c r="R69" i="166"/>
  <c r="Q69" i="166"/>
  <c r="R68" i="166"/>
  <c r="Q68" i="166"/>
  <c r="R67" i="166"/>
  <c r="Q67" i="166"/>
  <c r="R66" i="166"/>
  <c r="Q66" i="166"/>
  <c r="R65" i="166"/>
  <c r="Q65" i="166"/>
  <c r="R64" i="166"/>
  <c r="Q64" i="166"/>
  <c r="R63" i="166"/>
  <c r="Q63" i="166"/>
  <c r="R62" i="166"/>
  <c r="Q62" i="166"/>
  <c r="R61" i="166"/>
  <c r="Q61" i="166"/>
  <c r="R60" i="166"/>
  <c r="Q60" i="166"/>
  <c r="R59" i="166"/>
  <c r="Q59" i="166"/>
  <c r="R58" i="166"/>
  <c r="Q58" i="166"/>
  <c r="R57" i="166"/>
  <c r="Q57" i="166"/>
  <c r="R56" i="166"/>
  <c r="Q56" i="166"/>
  <c r="R55" i="166"/>
  <c r="Q55" i="166"/>
  <c r="R54" i="166"/>
  <c r="Q54" i="166"/>
  <c r="R53" i="166"/>
  <c r="Q53" i="166"/>
  <c r="R52" i="166"/>
  <c r="Q52" i="166"/>
  <c r="R51" i="166"/>
  <c r="Q51" i="166"/>
  <c r="R50" i="166"/>
  <c r="Q50" i="166"/>
  <c r="R49" i="166"/>
  <c r="Q49" i="166"/>
  <c r="R48" i="166"/>
  <c r="Q48" i="166"/>
  <c r="R47" i="166"/>
  <c r="Q47" i="166"/>
  <c r="R46" i="166"/>
  <c r="Q46" i="166"/>
  <c r="R45" i="166"/>
  <c r="Q45" i="166"/>
  <c r="R44" i="166"/>
  <c r="Q44" i="166"/>
  <c r="R43" i="166"/>
  <c r="Q43" i="166"/>
  <c r="R42" i="166"/>
  <c r="Q42" i="166"/>
  <c r="R41" i="166"/>
  <c r="Q41" i="166"/>
  <c r="R40" i="166"/>
  <c r="Q40" i="166"/>
  <c r="R39" i="166"/>
  <c r="Q39" i="166"/>
  <c r="R38" i="166"/>
  <c r="Q38" i="166"/>
  <c r="R37" i="166"/>
  <c r="Q37" i="166"/>
  <c r="R36" i="166"/>
  <c r="Q36" i="166"/>
  <c r="R35" i="166"/>
  <c r="Q35" i="166"/>
  <c r="R34" i="166"/>
  <c r="Q34" i="166"/>
  <c r="R33" i="166"/>
  <c r="Q33" i="166"/>
  <c r="R32" i="166"/>
  <c r="Q32" i="166"/>
  <c r="R31" i="166"/>
  <c r="Q31" i="166"/>
  <c r="R30" i="166"/>
  <c r="Q30" i="166"/>
  <c r="R29" i="166"/>
  <c r="Q29" i="166"/>
  <c r="R28" i="166"/>
  <c r="Q28" i="166"/>
  <c r="R27" i="166"/>
  <c r="Q27" i="166"/>
  <c r="R26" i="166"/>
  <c r="Q26" i="166"/>
  <c r="R25" i="166"/>
  <c r="Q25" i="166"/>
  <c r="R24" i="166"/>
  <c r="Q24" i="166"/>
  <c r="R23" i="166"/>
  <c r="Q23" i="166"/>
  <c r="R22" i="166"/>
  <c r="Q22" i="166"/>
  <c r="R21" i="166"/>
  <c r="Q21" i="166"/>
  <c r="R20" i="166"/>
  <c r="Q20" i="166"/>
  <c r="R19" i="166"/>
  <c r="Q19" i="166"/>
  <c r="R18" i="166"/>
  <c r="Q18" i="166"/>
  <c r="R17" i="166"/>
  <c r="Q17" i="166"/>
  <c r="R16" i="166"/>
  <c r="Q16" i="166"/>
  <c r="R15" i="166"/>
  <c r="Q15" i="166"/>
  <c r="R14" i="166"/>
  <c r="Q14" i="166"/>
  <c r="R13" i="166"/>
  <c r="Q13" i="166"/>
  <c r="R12" i="166"/>
  <c r="Q12" i="166"/>
  <c r="R11" i="166"/>
  <c r="Q11" i="166"/>
  <c r="R10" i="166"/>
  <c r="Q10" i="166"/>
  <c r="R9" i="166"/>
  <c r="Q9" i="166"/>
  <c r="R8" i="166"/>
  <c r="Q8" i="166"/>
  <c r="R7" i="166"/>
  <c r="Q7" i="166"/>
  <c r="R6" i="166"/>
  <c r="Q6" i="166"/>
  <c r="A4" i="166"/>
  <c r="A3" i="166"/>
  <c r="M108" i="172"/>
  <c r="L108" i="172"/>
  <c r="K108" i="172"/>
  <c r="H108" i="172"/>
  <c r="I21" i="172"/>
  <c r="I20" i="172"/>
  <c r="I19" i="172"/>
  <c r="I18" i="172"/>
  <c r="I17" i="172"/>
  <c r="I16" i="172"/>
  <c r="I15" i="172"/>
  <c r="I14" i="172"/>
  <c r="I13" i="172"/>
  <c r="I12" i="172"/>
  <c r="I11" i="172"/>
  <c r="I10" i="172"/>
  <c r="I9" i="172"/>
  <c r="I8" i="172"/>
  <c r="I7" i="172"/>
  <c r="I6" i="172"/>
  <c r="I5" i="172"/>
  <c r="C226" i="165"/>
  <c r="R220" i="165"/>
  <c r="C220" i="165"/>
  <c r="R218" i="165"/>
  <c r="Q218" i="165"/>
  <c r="K218" i="165"/>
  <c r="R217" i="165"/>
  <c r="Q217" i="165"/>
  <c r="K217" i="165"/>
  <c r="R216" i="165"/>
  <c r="Q216" i="165"/>
  <c r="K216" i="165"/>
  <c r="R215" i="165"/>
  <c r="Q215" i="165"/>
  <c r="K215" i="165"/>
  <c r="R214" i="165"/>
  <c r="Q214" i="165"/>
  <c r="K214" i="165"/>
  <c r="R213" i="165"/>
  <c r="Q213" i="165"/>
  <c r="K213" i="165"/>
  <c r="R212" i="165"/>
  <c r="Q212" i="165"/>
  <c r="K212" i="165"/>
  <c r="R211" i="165"/>
  <c r="K211" i="165"/>
  <c r="R210" i="165"/>
  <c r="Q210" i="165"/>
  <c r="K210" i="165"/>
  <c r="R209" i="165"/>
  <c r="Q209" i="165"/>
  <c r="K209" i="165"/>
  <c r="R208" i="165"/>
  <c r="Q208" i="165"/>
  <c r="K208" i="165"/>
  <c r="R207" i="165"/>
  <c r="Q207" i="165"/>
  <c r="K207" i="165"/>
  <c r="R206" i="165"/>
  <c r="Q206" i="165"/>
  <c r="K206" i="165"/>
  <c r="R205" i="165"/>
  <c r="Q205" i="165"/>
  <c r="K205" i="165"/>
  <c r="R204" i="165"/>
  <c r="Q204" i="165"/>
  <c r="K204" i="165"/>
  <c r="R203" i="165"/>
  <c r="Q203" i="165"/>
  <c r="K203" i="165"/>
  <c r="R202" i="165"/>
  <c r="Q202" i="165"/>
  <c r="K202" i="165"/>
  <c r="R201" i="165"/>
  <c r="Q201" i="165"/>
  <c r="K201" i="165"/>
  <c r="R200" i="165"/>
  <c r="Q200" i="165"/>
  <c r="K200" i="165"/>
  <c r="R199" i="165"/>
  <c r="Q199" i="165"/>
  <c r="K199" i="165"/>
  <c r="R198" i="165"/>
  <c r="Q198" i="165"/>
  <c r="K198" i="165"/>
  <c r="R197" i="165"/>
  <c r="Q197" i="165"/>
  <c r="K197" i="165"/>
  <c r="R196" i="165"/>
  <c r="Q196" i="165"/>
  <c r="K196" i="165"/>
  <c r="R195" i="165"/>
  <c r="Q195" i="165"/>
  <c r="K195" i="165"/>
  <c r="R194" i="165"/>
  <c r="Q194" i="165"/>
  <c r="K194" i="165"/>
  <c r="R193" i="165"/>
  <c r="Q193" i="165"/>
  <c r="K193" i="165"/>
  <c r="R192" i="165"/>
  <c r="Q192" i="165"/>
  <c r="K192" i="165"/>
  <c r="R191" i="165"/>
  <c r="Q191" i="165"/>
  <c r="K191" i="165"/>
  <c r="R190" i="165"/>
  <c r="Q190" i="165"/>
  <c r="K190" i="165"/>
  <c r="R189" i="165"/>
  <c r="Q189" i="165"/>
  <c r="K189" i="165"/>
  <c r="R188" i="165"/>
  <c r="Q188" i="165"/>
  <c r="K188" i="165"/>
  <c r="R187" i="165"/>
  <c r="Q187" i="165"/>
  <c r="K187" i="165"/>
  <c r="R186" i="165"/>
  <c r="Q186" i="165"/>
  <c r="K186" i="165"/>
  <c r="R185" i="165"/>
  <c r="Q185" i="165"/>
  <c r="K185" i="165"/>
  <c r="R184" i="165"/>
  <c r="Q184" i="165"/>
  <c r="K184" i="165"/>
  <c r="R183" i="165"/>
  <c r="Q183" i="165"/>
  <c r="K183" i="165"/>
  <c r="R182" i="165"/>
  <c r="Q182" i="165"/>
  <c r="K182" i="165"/>
  <c r="R181" i="165"/>
  <c r="Q181" i="165"/>
  <c r="K181" i="165"/>
  <c r="R180" i="165"/>
  <c r="Q180" i="165"/>
  <c r="K180" i="165"/>
  <c r="R179" i="165"/>
  <c r="Q179" i="165"/>
  <c r="K179" i="165"/>
  <c r="R178" i="165"/>
  <c r="Q178" i="165"/>
  <c r="K178" i="165"/>
  <c r="R177" i="165"/>
  <c r="Q177" i="165"/>
  <c r="K177" i="165"/>
  <c r="R176" i="165"/>
  <c r="Q176" i="165"/>
  <c r="K176" i="165"/>
  <c r="R175" i="165"/>
  <c r="Q175" i="165"/>
  <c r="K175" i="165"/>
  <c r="R174" i="165"/>
  <c r="Q174" i="165"/>
  <c r="K174" i="165"/>
  <c r="R173" i="165"/>
  <c r="Q173" i="165"/>
  <c r="K173" i="165"/>
  <c r="R172" i="165"/>
  <c r="Q172" i="165"/>
  <c r="K172" i="165"/>
  <c r="R171" i="165"/>
  <c r="Q171" i="165"/>
  <c r="K171" i="165"/>
  <c r="R170" i="165"/>
  <c r="Q170" i="165"/>
  <c r="K170" i="165"/>
  <c r="R169" i="165"/>
  <c r="Q169" i="165"/>
  <c r="K169" i="165"/>
  <c r="R168" i="165"/>
  <c r="Q168" i="165"/>
  <c r="K168" i="165"/>
  <c r="R167" i="165"/>
  <c r="Q167" i="165"/>
  <c r="K167" i="165"/>
  <c r="R166" i="165"/>
  <c r="Q166" i="165"/>
  <c r="K166" i="165"/>
  <c r="R165" i="165"/>
  <c r="Q165" i="165"/>
  <c r="K165" i="165"/>
  <c r="R164" i="165"/>
  <c r="Q164" i="165"/>
  <c r="K164" i="165"/>
  <c r="R163" i="165"/>
  <c r="Q163" i="165"/>
  <c r="K163" i="165"/>
  <c r="R162" i="165"/>
  <c r="Q162" i="165"/>
  <c r="K162" i="165"/>
  <c r="R161" i="165"/>
  <c r="Q161" i="165"/>
  <c r="K161" i="165"/>
  <c r="R160" i="165"/>
  <c r="Q160" i="165"/>
  <c r="K160" i="165"/>
  <c r="R159" i="165"/>
  <c r="Q159" i="165"/>
  <c r="K159" i="165"/>
  <c r="R158" i="165"/>
  <c r="Q158" i="165"/>
  <c r="K158" i="165"/>
  <c r="R157" i="165"/>
  <c r="Q157" i="165"/>
  <c r="K157" i="165"/>
  <c r="R156" i="165"/>
  <c r="Q156" i="165"/>
  <c r="K156" i="165"/>
  <c r="R155" i="165"/>
  <c r="Q155" i="165"/>
  <c r="K155" i="165"/>
  <c r="R154" i="165"/>
  <c r="Q154" i="165"/>
  <c r="K154" i="165"/>
  <c r="R153" i="165"/>
  <c r="Q153" i="165"/>
  <c r="K153" i="165"/>
  <c r="R152" i="165"/>
  <c r="Q152" i="165"/>
  <c r="K152" i="165"/>
  <c r="R151" i="165"/>
  <c r="Q151" i="165"/>
  <c r="K151" i="165"/>
  <c r="R150" i="165"/>
  <c r="Q150" i="165"/>
  <c r="K150" i="165"/>
  <c r="R149" i="165"/>
  <c r="Q149" i="165"/>
  <c r="K149" i="165"/>
  <c r="R148" i="165"/>
  <c r="Q148" i="165"/>
  <c r="K148" i="165"/>
  <c r="R147" i="165"/>
  <c r="Q147" i="165"/>
  <c r="K147" i="165"/>
  <c r="R146" i="165"/>
  <c r="Q146" i="165"/>
  <c r="K146" i="165"/>
  <c r="R145" i="165"/>
  <c r="Q145" i="165"/>
  <c r="K145" i="165"/>
  <c r="R144" i="165"/>
  <c r="Q144" i="165"/>
  <c r="K144" i="165"/>
  <c r="R143" i="165"/>
  <c r="Q143" i="165"/>
  <c r="K143" i="165"/>
  <c r="R142" i="165"/>
  <c r="Q142" i="165"/>
  <c r="K142" i="165"/>
  <c r="R141" i="165"/>
  <c r="Q141" i="165"/>
  <c r="K141" i="165"/>
  <c r="R140" i="165"/>
  <c r="Q140" i="165"/>
  <c r="K140" i="165"/>
  <c r="R139" i="165"/>
  <c r="Q139" i="165"/>
  <c r="K139" i="165"/>
  <c r="R138" i="165"/>
  <c r="Q138" i="165"/>
  <c r="K138" i="165"/>
  <c r="R137" i="165"/>
  <c r="Q137" i="165"/>
  <c r="K137" i="165"/>
  <c r="R136" i="165"/>
  <c r="Q136" i="165"/>
  <c r="K136" i="165"/>
  <c r="R135" i="165"/>
  <c r="Q135" i="165"/>
  <c r="K135" i="165"/>
  <c r="R134" i="165"/>
  <c r="Q134" i="165"/>
  <c r="K134" i="165"/>
  <c r="R133" i="165"/>
  <c r="Q133" i="165"/>
  <c r="K133" i="165"/>
  <c r="R132" i="165"/>
  <c r="Q132" i="165"/>
  <c r="K132" i="165"/>
  <c r="R131" i="165"/>
  <c r="Q131" i="165"/>
  <c r="K131" i="165"/>
  <c r="R130" i="165"/>
  <c r="Q130" i="165"/>
  <c r="K130" i="165"/>
  <c r="R129" i="165"/>
  <c r="Q129" i="165"/>
  <c r="K129" i="165"/>
  <c r="R128" i="165"/>
  <c r="Q128" i="165"/>
  <c r="K128" i="165"/>
  <c r="R127" i="165"/>
  <c r="Q127" i="165"/>
  <c r="K127" i="165"/>
  <c r="R126" i="165"/>
  <c r="Q126" i="165"/>
  <c r="K126" i="165"/>
  <c r="R125" i="165"/>
  <c r="Q125" i="165"/>
  <c r="K125" i="165"/>
  <c r="R124" i="165"/>
  <c r="Q124" i="165"/>
  <c r="K124" i="165"/>
  <c r="R123" i="165"/>
  <c r="Q123" i="165"/>
  <c r="K123" i="165"/>
  <c r="R122" i="165"/>
  <c r="Q122" i="165"/>
  <c r="K122" i="165"/>
  <c r="R121" i="165"/>
  <c r="Q121" i="165"/>
  <c r="K121" i="165"/>
  <c r="R120" i="165"/>
  <c r="Q120" i="165"/>
  <c r="K120" i="165"/>
  <c r="R119" i="165"/>
  <c r="Q119" i="165"/>
  <c r="K119" i="165"/>
  <c r="R118" i="165"/>
  <c r="Q118" i="165"/>
  <c r="K118" i="165"/>
  <c r="R117" i="165"/>
  <c r="Q117" i="165"/>
  <c r="K117" i="165"/>
  <c r="R116" i="165"/>
  <c r="Q116" i="165"/>
  <c r="K116" i="165"/>
  <c r="R115" i="165"/>
  <c r="Q115" i="165"/>
  <c r="K115" i="165"/>
  <c r="R114" i="165"/>
  <c r="Q114" i="165"/>
  <c r="K114" i="165"/>
  <c r="R113" i="165"/>
  <c r="Q113" i="165"/>
  <c r="K113" i="165"/>
  <c r="R112" i="165"/>
  <c r="Q112" i="165"/>
  <c r="K112" i="165"/>
  <c r="R111" i="165"/>
  <c r="Q111" i="165"/>
  <c r="K111" i="165"/>
  <c r="R110" i="165"/>
  <c r="Q110" i="165"/>
  <c r="K110" i="165"/>
  <c r="R109" i="165"/>
  <c r="Q109" i="165"/>
  <c r="K109" i="165"/>
  <c r="R108" i="165"/>
  <c r="Q108" i="165"/>
  <c r="K108" i="165"/>
  <c r="R107" i="165"/>
  <c r="Q107" i="165"/>
  <c r="K107" i="165"/>
  <c r="R106" i="165"/>
  <c r="Q106" i="165"/>
  <c r="K106" i="165"/>
  <c r="R105" i="165"/>
  <c r="Q105" i="165"/>
  <c r="K105" i="165"/>
  <c r="R104" i="165"/>
  <c r="Q104" i="165"/>
  <c r="K104" i="165"/>
  <c r="R103" i="165"/>
  <c r="Q103" i="165"/>
  <c r="K103" i="165"/>
  <c r="R102" i="165"/>
  <c r="Q102" i="165"/>
  <c r="K102" i="165"/>
  <c r="R101" i="165"/>
  <c r="Q101" i="165"/>
  <c r="K101" i="165"/>
  <c r="R100" i="165"/>
  <c r="Q100" i="165"/>
  <c r="K100" i="165"/>
  <c r="R99" i="165"/>
  <c r="Q99" i="165"/>
  <c r="K99" i="165"/>
  <c r="R98" i="165"/>
  <c r="Q98" i="165"/>
  <c r="K98" i="165"/>
  <c r="R97" i="165"/>
  <c r="Q97" i="165"/>
  <c r="K97" i="165"/>
  <c r="R96" i="165"/>
  <c r="Q96" i="165"/>
  <c r="K96" i="165"/>
  <c r="R95" i="165"/>
  <c r="Q95" i="165"/>
  <c r="K95" i="165"/>
  <c r="R94" i="165"/>
  <c r="Q94" i="165"/>
  <c r="K94" i="165"/>
  <c r="R93" i="165"/>
  <c r="Q93" i="165"/>
  <c r="K93" i="165"/>
  <c r="R92" i="165"/>
  <c r="Q92" i="165"/>
  <c r="K92" i="165"/>
  <c r="R91" i="165"/>
  <c r="Q91" i="165"/>
  <c r="K91" i="165"/>
  <c r="R90" i="165"/>
  <c r="Q90" i="165"/>
  <c r="K90" i="165"/>
  <c r="R89" i="165"/>
  <c r="Q89" i="165"/>
  <c r="K89" i="165"/>
  <c r="R88" i="165"/>
  <c r="Q88" i="165"/>
  <c r="K88" i="165"/>
  <c r="R87" i="165"/>
  <c r="Q87" i="165"/>
  <c r="K87" i="165"/>
  <c r="R86" i="165"/>
  <c r="Q86" i="165"/>
  <c r="K86" i="165"/>
  <c r="R85" i="165"/>
  <c r="Q85" i="165"/>
  <c r="K85" i="165"/>
  <c r="R84" i="165"/>
  <c r="Q84" i="165"/>
  <c r="K84" i="165"/>
  <c r="R83" i="165"/>
  <c r="Q83" i="165"/>
  <c r="K83" i="165"/>
  <c r="R82" i="165"/>
  <c r="Q82" i="165"/>
  <c r="K82" i="165"/>
  <c r="R81" i="165"/>
  <c r="Q81" i="165"/>
  <c r="K81" i="165"/>
  <c r="R80" i="165"/>
  <c r="Q80" i="165"/>
  <c r="K80" i="165"/>
  <c r="R79" i="165"/>
  <c r="Q79" i="165"/>
  <c r="K79" i="165"/>
  <c r="R78" i="165"/>
  <c r="Q78" i="165"/>
  <c r="K78" i="165"/>
  <c r="R77" i="165"/>
  <c r="Q77" i="165"/>
  <c r="K77" i="165"/>
  <c r="R76" i="165"/>
  <c r="Q76" i="165"/>
  <c r="K76" i="165"/>
  <c r="R75" i="165"/>
  <c r="Q75" i="165"/>
  <c r="K75" i="165"/>
  <c r="R74" i="165"/>
  <c r="Q74" i="165"/>
  <c r="K74" i="165"/>
  <c r="R73" i="165"/>
  <c r="Q73" i="165"/>
  <c r="K73" i="165"/>
  <c r="R72" i="165"/>
  <c r="Q72" i="165"/>
  <c r="K72" i="165"/>
  <c r="R71" i="165"/>
  <c r="Q71" i="165"/>
  <c r="K71" i="165"/>
  <c r="R70" i="165"/>
  <c r="Q70" i="165"/>
  <c r="K70" i="165"/>
  <c r="R69" i="165"/>
  <c r="Q69" i="165"/>
  <c r="K69" i="165"/>
  <c r="R68" i="165"/>
  <c r="Q68" i="165"/>
  <c r="K68" i="165"/>
  <c r="R67" i="165"/>
  <c r="Q67" i="165"/>
  <c r="K67" i="165"/>
  <c r="R66" i="165"/>
  <c r="Q66" i="165"/>
  <c r="K66" i="165"/>
  <c r="R65" i="165"/>
  <c r="Q65" i="165"/>
  <c r="K65" i="165"/>
  <c r="R64" i="165"/>
  <c r="Q64" i="165"/>
  <c r="K64" i="165"/>
  <c r="R63" i="165"/>
  <c r="Q63" i="165"/>
  <c r="K63" i="165"/>
  <c r="R62" i="165"/>
  <c r="Q62" i="165"/>
  <c r="K62" i="165"/>
  <c r="R61" i="165"/>
  <c r="Q61" i="165"/>
  <c r="K61" i="165"/>
  <c r="R60" i="165"/>
  <c r="Q60" i="165"/>
  <c r="K60" i="165"/>
  <c r="R59" i="165"/>
  <c r="Q59" i="165"/>
  <c r="K59" i="165"/>
  <c r="R58" i="165"/>
  <c r="Q58" i="165"/>
  <c r="K58" i="165"/>
  <c r="R57" i="165"/>
  <c r="Q57" i="165"/>
  <c r="K57" i="165"/>
  <c r="R56" i="165"/>
  <c r="Q56" i="165"/>
  <c r="K56" i="165"/>
  <c r="R55" i="165"/>
  <c r="Q55" i="165"/>
  <c r="K55" i="165"/>
  <c r="R54" i="165"/>
  <c r="Q54" i="165"/>
  <c r="K54" i="165"/>
  <c r="R53" i="165"/>
  <c r="Q53" i="165"/>
  <c r="K53" i="165"/>
  <c r="R52" i="165"/>
  <c r="Q52" i="165"/>
  <c r="K52" i="165"/>
  <c r="R51" i="165"/>
  <c r="Q51" i="165"/>
  <c r="K51" i="165"/>
  <c r="R50" i="165"/>
  <c r="Q50" i="165"/>
  <c r="K50" i="165"/>
  <c r="R49" i="165"/>
  <c r="Q49" i="165"/>
  <c r="K49" i="165"/>
  <c r="R48" i="165"/>
  <c r="Q48" i="165"/>
  <c r="K48" i="165"/>
  <c r="R47" i="165"/>
  <c r="Q47" i="165"/>
  <c r="K47" i="165"/>
  <c r="R46" i="165"/>
  <c r="Q46" i="165"/>
  <c r="K46" i="165"/>
  <c r="R45" i="165"/>
  <c r="Q45" i="165"/>
  <c r="K45" i="165"/>
  <c r="R44" i="165"/>
  <c r="Q44" i="165"/>
  <c r="K44" i="165"/>
  <c r="R43" i="165"/>
  <c r="Q43" i="165"/>
  <c r="K43" i="165"/>
  <c r="R42" i="165"/>
  <c r="Q42" i="165"/>
  <c r="K42" i="165"/>
  <c r="R41" i="165"/>
  <c r="Q41" i="165"/>
  <c r="K41" i="165"/>
  <c r="R40" i="165"/>
  <c r="Q40" i="165"/>
  <c r="K40" i="165"/>
  <c r="R39" i="165"/>
  <c r="Q39" i="165"/>
  <c r="K39" i="165"/>
  <c r="R38" i="165"/>
  <c r="Q38" i="165"/>
  <c r="K38" i="165"/>
  <c r="R37" i="165"/>
  <c r="Q37" i="165"/>
  <c r="K37" i="165"/>
  <c r="R36" i="165"/>
  <c r="Q36" i="165"/>
  <c r="K36" i="165"/>
  <c r="R35" i="165"/>
  <c r="Q35" i="165"/>
  <c r="K35" i="165"/>
  <c r="R34" i="165"/>
  <c r="Q34" i="165"/>
  <c r="K34" i="165"/>
  <c r="R33" i="165"/>
  <c r="Q33" i="165"/>
  <c r="K33" i="165"/>
  <c r="R32" i="165"/>
  <c r="Q32" i="165"/>
  <c r="K32" i="165"/>
  <c r="R31" i="165"/>
  <c r="Q31" i="165"/>
  <c r="K31" i="165"/>
  <c r="R30" i="165"/>
  <c r="Q30" i="165"/>
  <c r="K30" i="165"/>
  <c r="R29" i="165"/>
  <c r="Q29" i="165"/>
  <c r="K29" i="165"/>
  <c r="R28" i="165"/>
  <c r="Q28" i="165"/>
  <c r="K28" i="165"/>
  <c r="R27" i="165"/>
  <c r="Q27" i="165"/>
  <c r="K27" i="165"/>
  <c r="R26" i="165"/>
  <c r="Q26" i="165"/>
  <c r="K26" i="165"/>
  <c r="R25" i="165"/>
  <c r="Q25" i="165"/>
  <c r="K25" i="165"/>
  <c r="R24" i="165"/>
  <c r="Q24" i="165"/>
  <c r="K24" i="165"/>
  <c r="R23" i="165"/>
  <c r="Q23" i="165"/>
  <c r="K23" i="165"/>
  <c r="R22" i="165"/>
  <c r="Q22" i="165"/>
  <c r="K22" i="165"/>
  <c r="R21" i="165"/>
  <c r="Q21" i="165"/>
  <c r="K21" i="165"/>
  <c r="R20" i="165"/>
  <c r="Q20" i="165"/>
  <c r="K20" i="165"/>
  <c r="R19" i="165"/>
  <c r="Q19" i="165"/>
  <c r="K19" i="165"/>
  <c r="R18" i="165"/>
  <c r="Q18" i="165"/>
  <c r="K18" i="165"/>
  <c r="R17" i="165"/>
  <c r="Q17" i="165"/>
  <c r="K17" i="165"/>
  <c r="R16" i="165"/>
  <c r="Q16" i="165"/>
  <c r="K16" i="165"/>
  <c r="R15" i="165"/>
  <c r="Q15" i="165"/>
  <c r="K15" i="165"/>
  <c r="R14" i="165"/>
  <c r="Q14" i="165"/>
  <c r="K14" i="165"/>
  <c r="R13" i="165"/>
  <c r="Q13" i="165"/>
  <c r="K13" i="165"/>
  <c r="R12" i="165"/>
  <c r="Q12" i="165"/>
  <c r="K12" i="165"/>
  <c r="R11" i="165"/>
  <c r="Q11" i="165"/>
  <c r="K11" i="165"/>
  <c r="R10" i="165"/>
  <c r="Q10" i="165"/>
  <c r="K10" i="165"/>
  <c r="R9" i="165"/>
  <c r="Q9" i="165"/>
  <c r="K9" i="165"/>
  <c r="R8" i="165"/>
  <c r="Q8" i="165"/>
  <c r="K8" i="165"/>
  <c r="R7" i="165"/>
  <c r="Q7" i="165"/>
  <c r="K7" i="165"/>
  <c r="R6" i="165"/>
  <c r="Q6" i="165"/>
  <c r="K6" i="165"/>
  <c r="A4" i="165"/>
  <c r="A3" i="165"/>
  <c r="H219" i="171"/>
  <c r="C72" i="164"/>
  <c r="R66" i="164"/>
  <c r="C66" i="164"/>
  <c r="J65" i="164"/>
  <c r="I65" i="164"/>
  <c r="R64" i="164"/>
  <c r="Q64" i="164"/>
  <c r="R63" i="164"/>
  <c r="Q63" i="164"/>
  <c r="R62" i="164"/>
  <c r="Q62" i="164"/>
  <c r="R61" i="164"/>
  <c r="Q61" i="164"/>
  <c r="R60" i="164"/>
  <c r="Q60" i="164"/>
  <c r="R59" i="164"/>
  <c r="Q59" i="164"/>
  <c r="R58" i="164"/>
  <c r="Q58" i="164"/>
  <c r="R57" i="164"/>
  <c r="Q57" i="164"/>
  <c r="R56" i="164"/>
  <c r="Q56" i="164"/>
  <c r="R55" i="164"/>
  <c r="Q55" i="164"/>
  <c r="R54" i="164"/>
  <c r="Q54" i="164"/>
  <c r="R53" i="164"/>
  <c r="Q53" i="164"/>
  <c r="R52" i="164"/>
  <c r="Q52" i="164"/>
  <c r="R51" i="164"/>
  <c r="Q51" i="164"/>
  <c r="R50" i="164"/>
  <c r="Q50" i="164"/>
  <c r="R49" i="164"/>
  <c r="Q49" i="164"/>
  <c r="R48" i="164"/>
  <c r="Q48" i="164"/>
  <c r="R47" i="164"/>
  <c r="Q47" i="164"/>
  <c r="R46" i="164"/>
  <c r="Q46" i="164"/>
  <c r="R45" i="164"/>
  <c r="Q45" i="164"/>
  <c r="R44" i="164"/>
  <c r="Q44" i="164"/>
  <c r="R43" i="164"/>
  <c r="Q43" i="164"/>
  <c r="R42" i="164"/>
  <c r="Q42" i="164"/>
  <c r="R41" i="164"/>
  <c r="Q41" i="164"/>
  <c r="R40" i="164"/>
  <c r="Q40" i="164"/>
  <c r="R39" i="164"/>
  <c r="Q39" i="164"/>
  <c r="R38" i="164"/>
  <c r="Q38" i="164"/>
  <c r="R37" i="164"/>
  <c r="Q37" i="164"/>
  <c r="R36" i="164"/>
  <c r="Q36" i="164"/>
  <c r="R35" i="164"/>
  <c r="Q35" i="164"/>
  <c r="R34" i="164"/>
  <c r="Q34" i="164"/>
  <c r="R33" i="164"/>
  <c r="Q33" i="164"/>
  <c r="R32" i="164"/>
  <c r="Q32" i="164"/>
  <c r="R31" i="164"/>
  <c r="Q31" i="164"/>
  <c r="R30" i="164"/>
  <c r="Q30" i="164"/>
  <c r="R29" i="164"/>
  <c r="Q29" i="164"/>
  <c r="R28" i="164"/>
  <c r="Q28" i="164"/>
  <c r="R27" i="164"/>
  <c r="Q27" i="164"/>
  <c r="R26" i="164"/>
  <c r="Q26" i="164"/>
  <c r="R25" i="164"/>
  <c r="Q25" i="164"/>
  <c r="R24" i="164"/>
  <c r="Q24" i="164"/>
  <c r="R23" i="164"/>
  <c r="Q23" i="164"/>
  <c r="R22" i="164"/>
  <c r="Q22" i="164"/>
  <c r="R21" i="164"/>
  <c r="Q21" i="164"/>
  <c r="R20" i="164"/>
  <c r="Q20" i="164"/>
  <c r="R19" i="164"/>
  <c r="Q19" i="164"/>
  <c r="R18" i="164"/>
  <c r="Q18" i="164"/>
  <c r="R17" i="164"/>
  <c r="Q17" i="164"/>
  <c r="R16" i="164"/>
  <c r="Q16" i="164"/>
  <c r="R15" i="164"/>
  <c r="Q15" i="164"/>
  <c r="R14" i="164"/>
  <c r="Q14" i="164"/>
  <c r="R13" i="164"/>
  <c r="Q13" i="164"/>
  <c r="R12" i="164"/>
  <c r="Q12" i="164"/>
  <c r="R11" i="164"/>
  <c r="Q11" i="164"/>
  <c r="R10" i="164"/>
  <c r="Q10" i="164"/>
  <c r="R9" i="164"/>
  <c r="Q9" i="164"/>
  <c r="R8" i="164"/>
  <c r="Q8" i="164"/>
  <c r="R7" i="164"/>
  <c r="Q7" i="164"/>
  <c r="R6" i="164"/>
  <c r="Q6" i="164"/>
  <c r="A4" i="164"/>
  <c r="A3" i="164"/>
  <c r="H65" i="170"/>
  <c r="C231" i="163"/>
  <c r="R225" i="163"/>
  <c r="C225" i="163"/>
  <c r="R223" i="163"/>
  <c r="Q223" i="163"/>
  <c r="R222" i="163"/>
  <c r="Q222" i="163"/>
  <c r="R221" i="163"/>
  <c r="Q221" i="163"/>
  <c r="R220" i="163"/>
  <c r="Q220" i="163"/>
  <c r="R219" i="163"/>
  <c r="Q219" i="163"/>
  <c r="R218" i="163"/>
  <c r="Q218" i="163"/>
  <c r="R217" i="163"/>
  <c r="Q217" i="163"/>
  <c r="R216" i="163"/>
  <c r="Q216" i="163"/>
  <c r="R215" i="163"/>
  <c r="Q215" i="163"/>
  <c r="R214" i="163"/>
  <c r="Q214" i="163"/>
  <c r="R213" i="163"/>
  <c r="Q213" i="163"/>
  <c r="R212" i="163"/>
  <c r="Q212" i="163"/>
  <c r="R211" i="163"/>
  <c r="Q211" i="163"/>
  <c r="R210" i="163"/>
  <c r="Q210" i="163"/>
  <c r="R209" i="163"/>
  <c r="Q209" i="163"/>
  <c r="R208" i="163"/>
  <c r="Q208" i="163"/>
  <c r="R207" i="163"/>
  <c r="Q207" i="163"/>
  <c r="R206" i="163"/>
  <c r="Q206" i="163"/>
  <c r="R205" i="163"/>
  <c r="Q205" i="163"/>
  <c r="R204" i="163"/>
  <c r="Q204" i="163"/>
  <c r="R203" i="163"/>
  <c r="Q203" i="163"/>
  <c r="R202" i="163"/>
  <c r="Q202" i="163"/>
  <c r="R201" i="163"/>
  <c r="Q201" i="163"/>
  <c r="R200" i="163"/>
  <c r="Q200" i="163"/>
  <c r="R199" i="163"/>
  <c r="Q199" i="163"/>
  <c r="R198" i="163"/>
  <c r="Q198" i="163"/>
  <c r="R197" i="163"/>
  <c r="Q197" i="163"/>
  <c r="R196" i="163"/>
  <c r="Q196" i="163"/>
  <c r="R195" i="163"/>
  <c r="Q195" i="163"/>
  <c r="R194" i="163"/>
  <c r="Q194" i="163"/>
  <c r="R193" i="163"/>
  <c r="Q193" i="163"/>
  <c r="R192" i="163"/>
  <c r="Q192" i="163"/>
  <c r="R191" i="163"/>
  <c r="Q191" i="163"/>
  <c r="R190" i="163"/>
  <c r="Q190" i="163"/>
  <c r="R189" i="163"/>
  <c r="Q189" i="163"/>
  <c r="R188" i="163"/>
  <c r="Q188" i="163"/>
  <c r="R187" i="163"/>
  <c r="Q187" i="163"/>
  <c r="R186" i="163"/>
  <c r="Q186" i="163"/>
  <c r="R185" i="163"/>
  <c r="Q185" i="163"/>
  <c r="R184" i="163"/>
  <c r="Q184" i="163"/>
  <c r="R183" i="163"/>
  <c r="Q183" i="163"/>
  <c r="R182" i="163"/>
  <c r="Q182" i="163"/>
  <c r="R181" i="163"/>
  <c r="Q181" i="163"/>
  <c r="R180" i="163"/>
  <c r="Q180" i="163"/>
  <c r="R179" i="163"/>
  <c r="Q179" i="163"/>
  <c r="R178" i="163"/>
  <c r="Q178" i="163"/>
  <c r="R177" i="163"/>
  <c r="Q177" i="163"/>
  <c r="R176" i="163"/>
  <c r="Q176" i="163"/>
  <c r="R175" i="163"/>
  <c r="Q175" i="163"/>
  <c r="R174" i="163"/>
  <c r="Q174" i="163"/>
  <c r="R173" i="163"/>
  <c r="Q173" i="163"/>
  <c r="R172" i="163"/>
  <c r="Q172" i="163"/>
  <c r="R171" i="163"/>
  <c r="Q171" i="163"/>
  <c r="R170" i="163"/>
  <c r="Q170" i="163"/>
  <c r="R169" i="163"/>
  <c r="Q169" i="163"/>
  <c r="R168" i="163"/>
  <c r="Q168" i="163"/>
  <c r="R167" i="163"/>
  <c r="Q167" i="163"/>
  <c r="R166" i="163"/>
  <c r="Q166" i="163"/>
  <c r="R165" i="163"/>
  <c r="Q165" i="163"/>
  <c r="R164" i="163"/>
  <c r="Q164" i="163"/>
  <c r="R163" i="163"/>
  <c r="Q163" i="163"/>
  <c r="R162" i="163"/>
  <c r="Q162" i="163"/>
  <c r="R161" i="163"/>
  <c r="Q161" i="163"/>
  <c r="R160" i="163"/>
  <c r="Q160" i="163"/>
  <c r="R159" i="163"/>
  <c r="Q159" i="163"/>
  <c r="R158" i="163"/>
  <c r="Q158" i="163"/>
  <c r="R157" i="163"/>
  <c r="Q157" i="163"/>
  <c r="R156" i="163"/>
  <c r="Q156" i="163"/>
  <c r="R155" i="163"/>
  <c r="Q155" i="163"/>
  <c r="R154" i="163"/>
  <c r="Q154" i="163"/>
  <c r="R153" i="163"/>
  <c r="Q153" i="163"/>
  <c r="R152" i="163"/>
  <c r="Q152" i="163"/>
  <c r="R151" i="163"/>
  <c r="Q151" i="163"/>
  <c r="R150" i="163"/>
  <c r="Q150" i="163"/>
  <c r="R149" i="163"/>
  <c r="Q149" i="163"/>
  <c r="R148" i="163"/>
  <c r="Q148" i="163"/>
  <c r="R147" i="163"/>
  <c r="Q147" i="163"/>
  <c r="R146" i="163"/>
  <c r="Q146" i="163"/>
  <c r="R145" i="163"/>
  <c r="Q145" i="163"/>
  <c r="R144" i="163"/>
  <c r="Q144" i="163"/>
  <c r="R143" i="163"/>
  <c r="Q143" i="163"/>
  <c r="R142" i="163"/>
  <c r="Q142" i="163"/>
  <c r="R141" i="163"/>
  <c r="Q141" i="163"/>
  <c r="R140" i="163"/>
  <c r="Q140" i="163"/>
  <c r="R139" i="163"/>
  <c r="Q139" i="163"/>
  <c r="R138" i="163"/>
  <c r="Q138" i="163"/>
  <c r="R137" i="163"/>
  <c r="Q137" i="163"/>
  <c r="R136" i="163"/>
  <c r="Q136" i="163"/>
  <c r="R135" i="163"/>
  <c r="Q135" i="163"/>
  <c r="R134" i="163"/>
  <c r="Q134" i="163"/>
  <c r="R133" i="163"/>
  <c r="Q133" i="163"/>
  <c r="R132" i="163"/>
  <c r="Q132" i="163"/>
  <c r="R131" i="163"/>
  <c r="Q131" i="163"/>
  <c r="R130" i="163"/>
  <c r="Q130" i="163"/>
  <c r="R129" i="163"/>
  <c r="Q129" i="163"/>
  <c r="R128" i="163"/>
  <c r="Q128" i="163"/>
  <c r="R127" i="163"/>
  <c r="Q127" i="163"/>
  <c r="R126" i="163"/>
  <c r="Q126" i="163"/>
  <c r="R125" i="163"/>
  <c r="Q125" i="163"/>
  <c r="R124" i="163"/>
  <c r="Q124" i="163"/>
  <c r="R123" i="163"/>
  <c r="Q123" i="163"/>
  <c r="R122" i="163"/>
  <c r="Q122" i="163"/>
  <c r="R121" i="163"/>
  <c r="Q121" i="163"/>
  <c r="R120" i="163"/>
  <c r="Q120" i="163"/>
  <c r="R119" i="163"/>
  <c r="Q119" i="163"/>
  <c r="R118" i="163"/>
  <c r="Q118" i="163"/>
  <c r="I118" i="163"/>
  <c r="R117" i="163"/>
  <c r="Q117" i="163"/>
  <c r="R116" i="163"/>
  <c r="Q116" i="163"/>
  <c r="R115" i="163"/>
  <c r="Q115" i="163"/>
  <c r="R114" i="163"/>
  <c r="Q114" i="163"/>
  <c r="R113" i="163"/>
  <c r="Q113" i="163"/>
  <c r="R112" i="163"/>
  <c r="Q112" i="163"/>
  <c r="R111" i="163"/>
  <c r="Q111" i="163"/>
  <c r="R110" i="163"/>
  <c r="Q110" i="163"/>
  <c r="R109" i="163"/>
  <c r="Q109" i="163"/>
  <c r="R108" i="163"/>
  <c r="Q108" i="163"/>
  <c r="R107" i="163"/>
  <c r="Q107" i="163"/>
  <c r="R106" i="163"/>
  <c r="Q106" i="163"/>
  <c r="R105" i="163"/>
  <c r="Q105" i="163"/>
  <c r="R104" i="163"/>
  <c r="Q104" i="163"/>
  <c r="R103" i="163"/>
  <c r="Q103" i="163"/>
  <c r="R102" i="163"/>
  <c r="Q102" i="163"/>
  <c r="R101" i="163"/>
  <c r="Q101" i="163"/>
  <c r="R100" i="163"/>
  <c r="Q100" i="163"/>
  <c r="R99" i="163"/>
  <c r="Q99" i="163"/>
  <c r="R98" i="163"/>
  <c r="Q98" i="163"/>
  <c r="R97" i="163"/>
  <c r="Q97" i="163"/>
  <c r="R96" i="163"/>
  <c r="Q96" i="163"/>
  <c r="R95" i="163"/>
  <c r="Q95" i="163"/>
  <c r="R94" i="163"/>
  <c r="Q94" i="163"/>
  <c r="R93" i="163"/>
  <c r="Q93" i="163"/>
  <c r="R92" i="163"/>
  <c r="Q92" i="163"/>
  <c r="R91" i="163"/>
  <c r="Q91" i="163"/>
  <c r="R90" i="163"/>
  <c r="Q90" i="163"/>
  <c r="R89" i="163"/>
  <c r="Q89" i="163"/>
  <c r="R88" i="163"/>
  <c r="Q88" i="163"/>
  <c r="R87" i="163"/>
  <c r="Q87" i="163"/>
  <c r="R86" i="163"/>
  <c r="Q86" i="163"/>
  <c r="R85" i="163"/>
  <c r="Q85" i="163"/>
  <c r="R84" i="163"/>
  <c r="Q84" i="163"/>
  <c r="R83" i="163"/>
  <c r="Q83" i="163"/>
  <c r="R82" i="163"/>
  <c r="Q82" i="163"/>
  <c r="R81" i="163"/>
  <c r="Q81" i="163"/>
  <c r="R80" i="163"/>
  <c r="Q80" i="163"/>
  <c r="R79" i="163"/>
  <c r="Q79" i="163"/>
  <c r="R78" i="163"/>
  <c r="Q78" i="163"/>
  <c r="R77" i="163"/>
  <c r="Q77" i="163"/>
  <c r="R76" i="163"/>
  <c r="Q76" i="163"/>
  <c r="R75" i="163"/>
  <c r="Q75" i="163"/>
  <c r="R74" i="163"/>
  <c r="Q74" i="163"/>
  <c r="R73" i="163"/>
  <c r="Q73" i="163"/>
  <c r="R72" i="163"/>
  <c r="Q72" i="163"/>
  <c r="R71" i="163"/>
  <c r="Q71" i="163"/>
  <c r="R70" i="163"/>
  <c r="Q70" i="163"/>
  <c r="R69" i="163"/>
  <c r="Q69" i="163"/>
  <c r="R68" i="163"/>
  <c r="Q68" i="163"/>
  <c r="R67" i="163"/>
  <c r="Q67" i="163"/>
  <c r="R66" i="163"/>
  <c r="Q66" i="163"/>
  <c r="R65" i="163"/>
  <c r="Q65" i="163"/>
  <c r="R64" i="163"/>
  <c r="Q64" i="163"/>
  <c r="R63" i="163"/>
  <c r="Q63" i="163"/>
  <c r="R62" i="163"/>
  <c r="Q62" i="163"/>
  <c r="R61" i="163"/>
  <c r="Q61" i="163"/>
  <c r="R60" i="163"/>
  <c r="Q60" i="163"/>
  <c r="R59" i="163"/>
  <c r="Q59" i="163"/>
  <c r="R58" i="163"/>
  <c r="Q58" i="163"/>
  <c r="R57" i="163"/>
  <c r="Q57" i="163"/>
  <c r="R56" i="163"/>
  <c r="Q56" i="163"/>
  <c r="R55" i="163"/>
  <c r="Q55" i="163"/>
  <c r="R54" i="163"/>
  <c r="Q54" i="163"/>
  <c r="R53" i="163"/>
  <c r="Q53" i="163"/>
  <c r="R52" i="163"/>
  <c r="Q52" i="163"/>
  <c r="R51" i="163"/>
  <c r="Q51" i="163"/>
  <c r="R50" i="163"/>
  <c r="Q50" i="163"/>
  <c r="R49" i="163"/>
  <c r="Q49" i="163"/>
  <c r="R48" i="163"/>
  <c r="Q48" i="163"/>
  <c r="R47" i="163"/>
  <c r="Q47" i="163"/>
  <c r="R46" i="163"/>
  <c r="Q46" i="163"/>
  <c r="R45" i="163"/>
  <c r="Q45" i="163"/>
  <c r="R44" i="163"/>
  <c r="Q44" i="163"/>
  <c r="R43" i="163"/>
  <c r="Q43" i="163"/>
  <c r="R42" i="163"/>
  <c r="Q42" i="163"/>
  <c r="R41" i="163"/>
  <c r="Q41" i="163"/>
  <c r="R40" i="163"/>
  <c r="Q40" i="163"/>
  <c r="R39" i="163"/>
  <c r="Q39" i="163"/>
  <c r="R38" i="163"/>
  <c r="Q38" i="163"/>
  <c r="R37" i="163"/>
  <c r="Q37" i="163"/>
  <c r="R36" i="163"/>
  <c r="Q36" i="163"/>
  <c r="R35" i="163"/>
  <c r="Q35" i="163"/>
  <c r="R34" i="163"/>
  <c r="Q34" i="163"/>
  <c r="R33" i="163"/>
  <c r="Q33" i="163"/>
  <c r="R32" i="163"/>
  <c r="Q32" i="163"/>
  <c r="R31" i="163"/>
  <c r="Q31" i="163"/>
  <c r="R30" i="163"/>
  <c r="Q30" i="163"/>
  <c r="R29" i="163"/>
  <c r="Q29" i="163"/>
  <c r="R28" i="163"/>
  <c r="Q28" i="163"/>
  <c r="R27" i="163"/>
  <c r="Q27" i="163"/>
  <c r="R26" i="163"/>
  <c r="Q26" i="163"/>
  <c r="R25" i="163"/>
  <c r="Q25" i="163"/>
  <c r="R24" i="163"/>
  <c r="Q24" i="163"/>
  <c r="R23" i="163"/>
  <c r="Q23" i="163"/>
  <c r="R22" i="163"/>
  <c r="Q22" i="163"/>
  <c r="R21" i="163"/>
  <c r="Q21" i="163"/>
  <c r="R20" i="163"/>
  <c r="Q20" i="163"/>
  <c r="R19" i="163"/>
  <c r="Q19" i="163"/>
  <c r="R18" i="163"/>
  <c r="Q18" i="163"/>
  <c r="R17" i="163"/>
  <c r="Q17" i="163"/>
  <c r="R16" i="163"/>
  <c r="Q16" i="163"/>
  <c r="R15" i="163"/>
  <c r="Q15" i="163"/>
  <c r="R14" i="163"/>
  <c r="Q14" i="163"/>
  <c r="R13" i="163"/>
  <c r="Q13" i="163"/>
  <c r="R12" i="163"/>
  <c r="Q12" i="163"/>
  <c r="R11" i="163"/>
  <c r="Q11" i="163"/>
  <c r="R10" i="163"/>
  <c r="Q10" i="163"/>
  <c r="R9" i="163"/>
  <c r="Q9" i="163"/>
  <c r="R8" i="163"/>
  <c r="Q8" i="163"/>
  <c r="R7" i="163"/>
  <c r="Q7" i="163"/>
  <c r="R6" i="163"/>
  <c r="Q6" i="163"/>
  <c r="A4" i="163"/>
  <c r="A3" i="163"/>
  <c r="H117" i="162"/>
  <c r="C20" i="158"/>
  <c r="C18" i="158"/>
  <c r="H16" i="158"/>
  <c r="C16" i="158"/>
  <c r="C14" i="158"/>
  <c r="A8" i="158"/>
  <c r="A4" i="158"/>
  <c r="C108" i="161"/>
  <c r="C107" i="161"/>
  <c r="C106" i="161"/>
  <c r="C105" i="161"/>
  <c r="C104" i="161"/>
  <c r="C103" i="161"/>
  <c r="C102" i="161"/>
  <c r="C101" i="161"/>
  <c r="C100" i="161"/>
  <c r="C99" i="161"/>
  <c r="C98" i="161"/>
  <c r="C97" i="161"/>
  <c r="C96" i="161"/>
  <c r="C95" i="161"/>
  <c r="C94" i="161"/>
  <c r="C93" i="161"/>
  <c r="C92" i="161"/>
  <c r="C91" i="161"/>
  <c r="C90" i="161"/>
  <c r="C89" i="161"/>
  <c r="C88" i="161"/>
  <c r="C87" i="161"/>
  <c r="C86" i="161"/>
  <c r="C85" i="161"/>
  <c r="C84" i="161"/>
  <c r="C83" i="161"/>
  <c r="C82" i="161"/>
  <c r="C81" i="161"/>
  <c r="C80" i="161"/>
  <c r="C79" i="161"/>
  <c r="C78" i="161"/>
  <c r="C77" i="161"/>
  <c r="C76" i="161"/>
  <c r="C75" i="161"/>
  <c r="C74" i="161"/>
  <c r="C73" i="161"/>
  <c r="C72" i="161"/>
  <c r="C71" i="161"/>
  <c r="C70" i="161"/>
  <c r="C69" i="161"/>
  <c r="C68" i="161"/>
  <c r="C67" i="161"/>
  <c r="C66" i="161"/>
  <c r="C65" i="161"/>
  <c r="C64" i="161"/>
  <c r="C63" i="161"/>
  <c r="C62" i="161"/>
  <c r="C61" i="161"/>
  <c r="C60" i="161"/>
  <c r="C59" i="161"/>
  <c r="C58" i="161"/>
  <c r="C57" i="161"/>
  <c r="C56" i="161"/>
  <c r="C55" i="161"/>
  <c r="C54" i="161"/>
  <c r="C53" i="161"/>
  <c r="C52" i="161"/>
  <c r="C51" i="161"/>
  <c r="C50" i="161"/>
  <c r="C49" i="161"/>
  <c r="C48" i="161"/>
  <c r="C47" i="161"/>
  <c r="C46" i="161"/>
  <c r="C45" i="161"/>
  <c r="C44" i="161"/>
  <c r="C43" i="161"/>
  <c r="C42" i="161"/>
  <c r="C41" i="161"/>
  <c r="C40" i="161"/>
  <c r="C39" i="161"/>
  <c r="C38" i="161"/>
  <c r="C37" i="161"/>
  <c r="C36" i="161"/>
  <c r="C35" i="161"/>
  <c r="C34" i="161"/>
  <c r="C33" i="161"/>
  <c r="C32" i="161"/>
  <c r="C31" i="161"/>
  <c r="C30" i="161"/>
  <c r="C29" i="161"/>
  <c r="C28" i="161"/>
  <c r="C27" i="161"/>
  <c r="C26" i="161"/>
  <c r="C25" i="161"/>
  <c r="C24" i="161"/>
  <c r="C23" i="161"/>
  <c r="C22" i="161"/>
  <c r="C21" i="161"/>
  <c r="C20" i="161"/>
  <c r="C19" i="161"/>
  <c r="C18" i="161"/>
  <c r="C17" i="161"/>
  <c r="C16" i="161"/>
  <c r="C15" i="161"/>
  <c r="C14" i="161"/>
  <c r="C13" i="161"/>
  <c r="C12" i="161"/>
  <c r="C11" i="161"/>
  <c r="C10" i="161"/>
  <c r="C9" i="161"/>
  <c r="C8" i="161"/>
  <c r="C7" i="161"/>
  <c r="H223" i="162" l="1"/>
</calcChain>
</file>

<file path=xl/comments1.xml><?xml version="1.0" encoding="utf-8"?>
<comments xmlns="http://schemas.openxmlformats.org/spreadsheetml/2006/main">
  <authors>
    <author>chenjie</author>
  </authors>
  <commentList>
    <comment ref="O5" authorId="0" shapeId="0">
      <text>
        <r>
          <rPr>
            <b/>
            <sz val="9"/>
            <rFont val="宋体"/>
            <family val="3"/>
            <charset val="134"/>
          </rPr>
          <t>chenjie:</t>
        </r>
        <r>
          <rPr>
            <sz val="9"/>
            <rFont val="宋体"/>
            <family val="3"/>
            <charset val="134"/>
          </rPr>
          <t xml:space="preserve">
(1)注1；(2)负数余额产生的原因。</t>
        </r>
      </text>
    </comment>
  </commentList>
</comments>
</file>

<file path=xl/comments2.xml><?xml version="1.0" encoding="utf-8"?>
<comments xmlns="http://schemas.openxmlformats.org/spreadsheetml/2006/main">
  <authors>
    <author>张芳向 Netboy</author>
  </authors>
  <commentList>
    <comment ref="O5" authorId="0" shapeId="0">
      <text>
        <r>
          <rPr>
            <b/>
            <sz val="9"/>
            <rFont val="宋体"/>
            <family val="3"/>
            <charset val="134"/>
          </rPr>
          <t>Netboy:</t>
        </r>
        <r>
          <rPr>
            <sz val="9"/>
            <rFont val="宋体"/>
            <family val="3"/>
            <charset val="134"/>
          </rPr>
          <t xml:space="preserve">
填写毁损、盘亏、正常报废、款项不能收回等</t>
        </r>
      </text>
    </comment>
    <comment ref="P5" authorId="0" shapeId="0">
      <text>
        <r>
          <rPr>
            <b/>
            <sz val="9"/>
            <rFont val="宋体"/>
            <family val="3"/>
            <charset val="134"/>
          </rPr>
          <t xml:space="preserve"> Netboy:</t>
        </r>
        <r>
          <rPr>
            <sz val="9"/>
            <rFont val="宋体"/>
            <family val="3"/>
            <charset val="134"/>
          </rPr>
          <t xml:space="preserve">
填写“符合申报条件的损失”或“预计损失”</t>
        </r>
      </text>
    </comment>
  </commentList>
</comments>
</file>

<file path=xl/comments3.xml><?xml version="1.0" encoding="utf-8"?>
<comments xmlns="http://schemas.openxmlformats.org/spreadsheetml/2006/main">
  <authors>
    <author>张芳向 Netboy</author>
  </authors>
  <commentList>
    <comment ref="O5" authorId="0" shapeId="0">
      <text>
        <r>
          <rPr>
            <b/>
            <sz val="9"/>
            <rFont val="宋体"/>
            <family val="3"/>
            <charset val="134"/>
          </rPr>
          <t>Netboy:</t>
        </r>
        <r>
          <rPr>
            <sz val="9"/>
            <rFont val="宋体"/>
            <family val="3"/>
            <charset val="134"/>
          </rPr>
          <t xml:space="preserve">
填写毁损、盘亏、正常报废、款项不能收回等</t>
        </r>
      </text>
    </comment>
    <comment ref="P5" authorId="0" shapeId="0">
      <text>
        <r>
          <rPr>
            <b/>
            <sz val="9"/>
            <rFont val="宋体"/>
            <family val="3"/>
            <charset val="134"/>
          </rPr>
          <t xml:space="preserve"> Netboy:</t>
        </r>
        <r>
          <rPr>
            <sz val="9"/>
            <rFont val="宋体"/>
            <family val="3"/>
            <charset val="134"/>
          </rPr>
          <t xml:space="preserve">
填写“符合申报条件的损失”或“预计损失”</t>
        </r>
      </text>
    </comment>
  </commentList>
</comments>
</file>

<file path=xl/comments4.xml><?xml version="1.0" encoding="utf-8"?>
<comments xmlns="http://schemas.openxmlformats.org/spreadsheetml/2006/main">
  <authors>
    <author>张芳向 Netboy</author>
  </authors>
  <commentList>
    <comment ref="O5" authorId="0" shapeId="0">
      <text>
        <r>
          <rPr>
            <b/>
            <sz val="9"/>
            <rFont val="宋体"/>
            <family val="3"/>
            <charset val="134"/>
          </rPr>
          <t>Netboy:</t>
        </r>
        <r>
          <rPr>
            <sz val="9"/>
            <rFont val="宋体"/>
            <family val="3"/>
            <charset val="134"/>
          </rPr>
          <t xml:space="preserve">
填写毁损、盘亏、正常报废、款项不能收回等</t>
        </r>
      </text>
    </comment>
    <comment ref="P5" authorId="0" shapeId="0">
      <text>
        <r>
          <rPr>
            <b/>
            <sz val="9"/>
            <rFont val="宋体"/>
            <family val="3"/>
            <charset val="134"/>
          </rPr>
          <t xml:space="preserve"> Netboy:</t>
        </r>
        <r>
          <rPr>
            <sz val="9"/>
            <rFont val="宋体"/>
            <family val="3"/>
            <charset val="134"/>
          </rPr>
          <t xml:space="preserve">
填写“符合申报条件的损失”或“预计损失”</t>
        </r>
      </text>
    </comment>
  </commentList>
</comments>
</file>

<file path=xl/comments5.xml><?xml version="1.0" encoding="utf-8"?>
<comments xmlns="http://schemas.openxmlformats.org/spreadsheetml/2006/main">
  <authors>
    <author>张芳向 Netboy</author>
  </authors>
  <commentList>
    <comment ref="O5" authorId="0" shapeId="0">
      <text>
        <r>
          <rPr>
            <b/>
            <sz val="9"/>
            <rFont val="宋体"/>
            <family val="3"/>
            <charset val="134"/>
          </rPr>
          <t>Netboy:</t>
        </r>
        <r>
          <rPr>
            <sz val="9"/>
            <rFont val="宋体"/>
            <family val="3"/>
            <charset val="134"/>
          </rPr>
          <t xml:space="preserve">
填写毁损、盘亏、正常报废、款项不能收回等</t>
        </r>
      </text>
    </comment>
    <comment ref="P5" authorId="0" shapeId="0">
      <text>
        <r>
          <rPr>
            <b/>
            <sz val="9"/>
            <rFont val="宋体"/>
            <family val="3"/>
            <charset val="134"/>
          </rPr>
          <t xml:space="preserve"> Netboy:</t>
        </r>
        <r>
          <rPr>
            <sz val="9"/>
            <rFont val="宋体"/>
            <family val="3"/>
            <charset val="134"/>
          </rPr>
          <t xml:space="preserve">
填写“符合申报条件的损失”或“预计损失”</t>
        </r>
      </text>
    </comment>
  </commentList>
</comments>
</file>

<file path=xl/comments6.xml><?xml version="1.0" encoding="utf-8"?>
<comments xmlns="http://schemas.openxmlformats.org/spreadsheetml/2006/main">
  <authors>
    <author>张芳向 Netboy</author>
  </authors>
  <commentList>
    <comment ref="O5" authorId="0" shapeId="0">
      <text>
        <r>
          <rPr>
            <b/>
            <sz val="9"/>
            <rFont val="宋体"/>
            <family val="3"/>
            <charset val="134"/>
          </rPr>
          <t>Netboy:</t>
        </r>
        <r>
          <rPr>
            <sz val="9"/>
            <rFont val="宋体"/>
            <family val="3"/>
            <charset val="134"/>
          </rPr>
          <t xml:space="preserve">
填写毁损、盘亏、正常报废、款项不能收回等</t>
        </r>
      </text>
    </comment>
    <comment ref="P5" authorId="0" shapeId="0">
      <text>
        <r>
          <rPr>
            <b/>
            <sz val="9"/>
            <rFont val="宋体"/>
            <family val="3"/>
            <charset val="134"/>
          </rPr>
          <t xml:space="preserve"> Netboy:</t>
        </r>
        <r>
          <rPr>
            <sz val="9"/>
            <rFont val="宋体"/>
            <family val="3"/>
            <charset val="134"/>
          </rPr>
          <t xml:space="preserve">
填写“符合申报条件的损失”或“预计损失”</t>
        </r>
      </text>
    </comment>
  </commentList>
</comments>
</file>

<file path=xl/comments7.xml><?xml version="1.0" encoding="utf-8"?>
<comments xmlns="http://schemas.openxmlformats.org/spreadsheetml/2006/main">
  <authors>
    <author>张芳向 Netboy</author>
  </authors>
  <commentList>
    <comment ref="O5" authorId="0" shapeId="0">
      <text>
        <r>
          <rPr>
            <b/>
            <sz val="9"/>
            <rFont val="宋体"/>
            <family val="3"/>
            <charset val="134"/>
          </rPr>
          <t>Netboy:</t>
        </r>
        <r>
          <rPr>
            <sz val="9"/>
            <rFont val="宋体"/>
            <family val="3"/>
            <charset val="134"/>
          </rPr>
          <t xml:space="preserve">
填写毁损、盘亏、正常报废、款项不能收回等</t>
        </r>
      </text>
    </comment>
    <comment ref="P5" authorId="0" shapeId="0">
      <text>
        <r>
          <rPr>
            <b/>
            <sz val="9"/>
            <rFont val="宋体"/>
            <family val="3"/>
            <charset val="134"/>
          </rPr>
          <t xml:space="preserve"> Netboy:</t>
        </r>
        <r>
          <rPr>
            <sz val="9"/>
            <rFont val="宋体"/>
            <family val="3"/>
            <charset val="134"/>
          </rPr>
          <t xml:space="preserve">
填写“符合申报条件的损失”或“预计损失”</t>
        </r>
      </text>
    </comment>
  </commentList>
</comments>
</file>

<file path=xl/sharedStrings.xml><?xml version="1.0" encoding="utf-8"?>
<sst xmlns="http://schemas.openxmlformats.org/spreadsheetml/2006/main" count="8614" uniqueCount="1651">
  <si>
    <t>资产评估明细表索引</t>
  </si>
  <si>
    <t>被评估单位：</t>
  </si>
  <si>
    <t>中地装张家口探矿机械有限公司</t>
  </si>
  <si>
    <r>
      <rPr>
        <sz val="9"/>
        <rFont val="宋体"/>
        <family val="3"/>
        <charset val="134"/>
      </rPr>
      <t>评估基准日：</t>
    </r>
  </si>
  <si>
    <t>2025年11月30日</t>
  </si>
  <si>
    <r>
      <rPr>
        <sz val="9"/>
        <rFont val="宋体"/>
        <family val="3"/>
        <charset val="134"/>
      </rPr>
      <t>企业负责人：</t>
    </r>
  </si>
  <si>
    <t>史六顺</t>
  </si>
  <si>
    <r>
      <rPr>
        <sz val="9"/>
        <rFont val="宋体"/>
        <family val="3"/>
        <charset val="134"/>
      </rPr>
      <t>财务负责人：</t>
    </r>
  </si>
  <si>
    <r>
      <rPr>
        <sz val="9"/>
        <rFont val="宋体"/>
        <family val="3"/>
        <charset val="134"/>
      </rPr>
      <t>企业填表人：</t>
    </r>
  </si>
  <si>
    <t>曲紫剑</t>
  </si>
  <si>
    <r>
      <rPr>
        <sz val="9"/>
        <rFont val="宋体"/>
        <family val="3"/>
        <charset val="134"/>
      </rPr>
      <t>填表日期：</t>
    </r>
  </si>
  <si>
    <r>
      <rPr>
        <sz val="9"/>
        <rFont val="宋体"/>
        <family val="3"/>
        <charset val="134"/>
      </rPr>
      <t>2025年11月</t>
    </r>
    <r>
      <rPr>
        <sz val="9"/>
        <rFont val="Arial Narrow"/>
        <family val="2"/>
      </rPr>
      <t>1</t>
    </r>
    <r>
      <rPr>
        <sz val="9"/>
        <rFont val="宋体"/>
        <family val="3"/>
        <charset val="134"/>
      </rPr>
      <t>日</t>
    </r>
  </si>
  <si>
    <r>
      <rPr>
        <sz val="9"/>
        <rFont val="宋体"/>
        <family val="3"/>
        <charset val="134"/>
      </rPr>
      <t>索引号</t>
    </r>
  </si>
  <si>
    <r>
      <rPr>
        <sz val="9"/>
        <rFont val="宋体"/>
        <family val="3"/>
        <charset val="134"/>
      </rPr>
      <t>资产评估明细表名称</t>
    </r>
  </si>
  <si>
    <r>
      <rPr>
        <sz val="9"/>
        <rFont val="宋体"/>
        <family val="3"/>
        <charset val="134"/>
      </rPr>
      <t>适用与否</t>
    </r>
  </si>
  <si>
    <r>
      <rPr>
        <sz val="9"/>
        <rFont val="宋体"/>
        <family val="3"/>
        <charset val="134"/>
      </rPr>
      <t>评估人员</t>
    </r>
  </si>
  <si>
    <r>
      <rPr>
        <sz val="9"/>
        <color indexed="12"/>
        <rFont val="宋体"/>
        <family val="3"/>
        <charset val="134"/>
      </rPr>
      <t>资产评估结果汇总表</t>
    </r>
  </si>
  <si>
    <r>
      <rPr>
        <sz val="9"/>
        <color indexed="12"/>
        <rFont val="宋体"/>
        <family val="3"/>
        <charset val="134"/>
      </rPr>
      <t>资产评估结果分类汇总表</t>
    </r>
  </si>
  <si>
    <r>
      <rPr>
        <sz val="9"/>
        <color indexed="12"/>
        <rFont val="宋体"/>
        <family val="3"/>
        <charset val="134"/>
      </rPr>
      <t>流动资产评估汇总表</t>
    </r>
  </si>
  <si>
    <t>3-1</t>
  </si>
  <si>
    <r>
      <rPr>
        <sz val="9"/>
        <color indexed="12"/>
        <rFont val="宋体"/>
        <family val="3"/>
        <charset val="134"/>
      </rPr>
      <t>货币资金评估汇总表</t>
    </r>
  </si>
  <si>
    <t>3-1-1</t>
  </si>
  <si>
    <r>
      <rPr>
        <sz val="9"/>
        <color indexed="12"/>
        <rFont val="宋体"/>
        <family val="3"/>
        <charset val="134"/>
      </rPr>
      <t>货币资金</t>
    </r>
    <r>
      <rPr>
        <sz val="9"/>
        <color indexed="12"/>
        <rFont val="Arial Narrow"/>
        <family val="2"/>
      </rPr>
      <t>—</t>
    </r>
    <r>
      <rPr>
        <sz val="9"/>
        <color indexed="12"/>
        <rFont val="宋体"/>
        <family val="3"/>
        <charset val="134"/>
      </rPr>
      <t>现金评估明细表</t>
    </r>
  </si>
  <si>
    <t>3-1-2</t>
  </si>
  <si>
    <r>
      <rPr>
        <sz val="9"/>
        <color indexed="12"/>
        <rFont val="宋体"/>
        <family val="3"/>
        <charset val="134"/>
      </rPr>
      <t>货币资金</t>
    </r>
    <r>
      <rPr>
        <sz val="9"/>
        <color indexed="12"/>
        <rFont val="Arial Narrow"/>
        <family val="2"/>
      </rPr>
      <t>—</t>
    </r>
    <r>
      <rPr>
        <sz val="9"/>
        <color indexed="12"/>
        <rFont val="宋体"/>
        <family val="3"/>
        <charset val="134"/>
      </rPr>
      <t>银行存款评估明细表</t>
    </r>
  </si>
  <si>
    <t>3-1-3</t>
  </si>
  <si>
    <r>
      <rPr>
        <sz val="9"/>
        <color indexed="12"/>
        <rFont val="宋体"/>
        <family val="3"/>
        <charset val="134"/>
      </rPr>
      <t>货币资金</t>
    </r>
    <r>
      <rPr>
        <sz val="9"/>
        <color indexed="12"/>
        <rFont val="Arial Narrow"/>
        <family val="2"/>
      </rPr>
      <t>—</t>
    </r>
    <r>
      <rPr>
        <sz val="9"/>
        <color indexed="12"/>
        <rFont val="宋体"/>
        <family val="3"/>
        <charset val="134"/>
      </rPr>
      <t>其他货币资金评估明细表</t>
    </r>
  </si>
  <si>
    <t>3-2</t>
  </si>
  <si>
    <r>
      <rPr>
        <sz val="9"/>
        <color indexed="12"/>
        <rFont val="宋体"/>
        <family val="3"/>
        <charset val="134"/>
      </rPr>
      <t>交易性金融资产评估汇总表</t>
    </r>
  </si>
  <si>
    <t>3-2-1</t>
  </si>
  <si>
    <r>
      <rPr>
        <sz val="9"/>
        <color indexed="12"/>
        <rFont val="宋体"/>
        <family val="3"/>
        <charset val="134"/>
      </rPr>
      <t>交易性金融资产</t>
    </r>
    <r>
      <rPr>
        <sz val="9"/>
        <color indexed="12"/>
        <rFont val="Arial Narrow"/>
        <family val="2"/>
      </rPr>
      <t>—</t>
    </r>
    <r>
      <rPr>
        <sz val="9"/>
        <color indexed="12"/>
        <rFont val="宋体"/>
        <family val="3"/>
        <charset val="134"/>
      </rPr>
      <t>股票投资评估明细表</t>
    </r>
  </si>
  <si>
    <t>3-2-2</t>
  </si>
  <si>
    <t>交易性金融资产-债券投资评估明细表</t>
  </si>
  <si>
    <t>3-2-3</t>
  </si>
  <si>
    <t>交易性金融资产-基金投资评估明细表</t>
  </si>
  <si>
    <t>3-3</t>
  </si>
  <si>
    <t>衍生金融资产评估明细表</t>
  </si>
  <si>
    <t>3-4</t>
  </si>
  <si>
    <t>应收票据评估明细表</t>
  </si>
  <si>
    <t>3-5</t>
  </si>
  <si>
    <t>应收账款评估明细表</t>
  </si>
  <si>
    <t>3-6</t>
  </si>
  <si>
    <t>应收款项融资评估明细表</t>
  </si>
  <si>
    <t>3-7</t>
  </si>
  <si>
    <t>预付款项评估明细表</t>
  </si>
  <si>
    <t>3-8</t>
  </si>
  <si>
    <t>其他应收款汇总表</t>
  </si>
  <si>
    <t>3-8-1</t>
  </si>
  <si>
    <t>其他应收—其他应收款评估明细表</t>
  </si>
  <si>
    <t>3-8-2</t>
  </si>
  <si>
    <t>其他应收—应收利息评估明细表</t>
  </si>
  <si>
    <t>3-8-3</t>
  </si>
  <si>
    <t>其他应收—应收股利评估明细表</t>
  </si>
  <si>
    <t>3-9</t>
  </si>
  <si>
    <r>
      <rPr>
        <sz val="9"/>
        <color indexed="12"/>
        <rFont val="宋体"/>
        <family val="3"/>
        <charset val="134"/>
      </rPr>
      <t>存货评估汇总表</t>
    </r>
  </si>
  <si>
    <t>3-9-1</t>
  </si>
  <si>
    <r>
      <rPr>
        <sz val="9"/>
        <color indexed="12"/>
        <rFont val="宋体"/>
        <family val="3"/>
        <charset val="134"/>
      </rPr>
      <t>存货－材料采购（在途物资）评估明细表</t>
    </r>
  </si>
  <si>
    <t>3-9-2</t>
  </si>
  <si>
    <r>
      <rPr>
        <sz val="9"/>
        <color indexed="12"/>
        <rFont val="宋体"/>
        <family val="3"/>
        <charset val="134"/>
      </rPr>
      <t>存货－原材料评估明细表</t>
    </r>
  </si>
  <si>
    <t>3-9-3</t>
  </si>
  <si>
    <r>
      <rPr>
        <sz val="9"/>
        <color indexed="12"/>
        <rFont val="宋体"/>
        <family val="3"/>
        <charset val="134"/>
      </rPr>
      <t>存货－在库周转材料评估明细表</t>
    </r>
  </si>
  <si>
    <t>3-9-4</t>
  </si>
  <si>
    <r>
      <rPr>
        <sz val="9"/>
        <color indexed="12"/>
        <rFont val="宋体"/>
        <family val="3"/>
        <charset val="134"/>
      </rPr>
      <t>存货－委托加工物资评估明细表</t>
    </r>
  </si>
  <si>
    <t>3-9-5</t>
  </si>
  <si>
    <r>
      <rPr>
        <sz val="9"/>
        <color indexed="12"/>
        <rFont val="宋体"/>
        <family val="3"/>
        <charset val="134"/>
      </rPr>
      <t>存货－产成品（库存商品）评估明细表</t>
    </r>
  </si>
  <si>
    <t>3-9-6</t>
  </si>
  <si>
    <r>
      <rPr>
        <sz val="9"/>
        <color indexed="12"/>
        <rFont val="宋体"/>
        <family val="3"/>
        <charset val="134"/>
      </rPr>
      <t>存货－在产品（自制半成品）评估明细表</t>
    </r>
  </si>
  <si>
    <t>3-9-7</t>
  </si>
  <si>
    <r>
      <rPr>
        <sz val="9"/>
        <color indexed="12"/>
        <rFont val="宋体"/>
        <family val="3"/>
        <charset val="134"/>
      </rPr>
      <t>存货－发出商品评估明细表</t>
    </r>
  </si>
  <si>
    <t>3-9-8</t>
  </si>
  <si>
    <r>
      <rPr>
        <sz val="9"/>
        <color indexed="12"/>
        <rFont val="宋体"/>
        <family val="3"/>
        <charset val="134"/>
      </rPr>
      <t>存货－在用周转材料评估明细表</t>
    </r>
  </si>
  <si>
    <t>3-9-9</t>
  </si>
  <si>
    <t>存货－消耗性生物资产评估明细表</t>
  </si>
  <si>
    <t>3-10</t>
  </si>
  <si>
    <t>合同资产评估明细表</t>
  </si>
  <si>
    <t>3-11</t>
  </si>
  <si>
    <t>持有待售资产评估明细表</t>
  </si>
  <si>
    <t>3-12</t>
  </si>
  <si>
    <t>一年内到期的非流动资产评估明细表</t>
  </si>
  <si>
    <t>3-13</t>
  </si>
  <si>
    <t>其他流动资产评估明细表</t>
  </si>
  <si>
    <t>4</t>
  </si>
  <si>
    <r>
      <rPr>
        <sz val="9"/>
        <color indexed="12"/>
        <rFont val="宋体"/>
        <family val="3"/>
        <charset val="134"/>
      </rPr>
      <t>非流动资产评估汇总表</t>
    </r>
  </si>
  <si>
    <t>4-1</t>
  </si>
  <si>
    <t>债权投资评估明细表</t>
  </si>
  <si>
    <t>4-2</t>
  </si>
  <si>
    <t>其他债权投资评估明细表</t>
  </si>
  <si>
    <t>4-3</t>
  </si>
  <si>
    <r>
      <rPr>
        <sz val="9"/>
        <color indexed="12"/>
        <rFont val="宋体"/>
        <family val="3"/>
        <charset val="134"/>
      </rPr>
      <t>长期应收款评估明细表</t>
    </r>
  </si>
  <si>
    <t>4-4</t>
  </si>
  <si>
    <r>
      <rPr>
        <sz val="9"/>
        <color indexed="12"/>
        <rFont val="宋体"/>
        <family val="3"/>
        <charset val="134"/>
      </rPr>
      <t>长期股权投资评估明细表</t>
    </r>
  </si>
  <si>
    <t>4-5</t>
  </si>
  <si>
    <t>其他权益工具投资评估明细表</t>
  </si>
  <si>
    <t>4-6</t>
  </si>
  <si>
    <t>其他非流动金融资产评估明细表</t>
  </si>
  <si>
    <t>4-7</t>
  </si>
  <si>
    <t>投资性房地产评估汇总表</t>
  </si>
  <si>
    <t>4-7-1</t>
  </si>
  <si>
    <t>投资性房地产——房屋评估明细表（成本模式）</t>
  </si>
  <si>
    <t>4-7-2</t>
  </si>
  <si>
    <t>投资性房地产——房屋评估明细表（公允模式）</t>
  </si>
  <si>
    <t>4-7-3</t>
  </si>
  <si>
    <t>投资性房地产——土地使用权评估明细表（成本模式）</t>
  </si>
  <si>
    <t>4-7-4</t>
  </si>
  <si>
    <t>投资性房地产——土地使用权评估明细表（公允模式）</t>
  </si>
  <si>
    <t>4-8</t>
  </si>
  <si>
    <t>固定资产评估汇总表</t>
  </si>
  <si>
    <t>4-8-1</t>
  </si>
  <si>
    <t>固定资产-房屋建筑物评估明细表</t>
  </si>
  <si>
    <t>4-8-2</t>
  </si>
  <si>
    <t>固定资产-构筑物及其他辅助设施评估明细表</t>
  </si>
  <si>
    <t>4-8-3</t>
  </si>
  <si>
    <t>固定资产-管道及沟槽评估明细表</t>
  </si>
  <si>
    <t>4-8-4</t>
  </si>
  <si>
    <t>固定资产-井巷工程评估明细表</t>
  </si>
  <si>
    <t>4-8-5</t>
  </si>
  <si>
    <t>固定资产-机器设备评估明细表</t>
  </si>
  <si>
    <t>4-8-6</t>
  </si>
  <si>
    <t>固定资产-车辆评估明细表</t>
  </si>
  <si>
    <t>4-8-7</t>
  </si>
  <si>
    <t>固定资产-电子设备评估明细表</t>
  </si>
  <si>
    <t>4-8-8</t>
  </si>
  <si>
    <t>固定资产—土地评估明细表</t>
  </si>
  <si>
    <t>4-8-9</t>
  </si>
  <si>
    <t>固定资产—船舶评估明细表</t>
  </si>
  <si>
    <t>4-8-10</t>
  </si>
  <si>
    <t>固定资产清理评估明细表</t>
  </si>
  <si>
    <t>4-9</t>
  </si>
  <si>
    <t>在建工程评估汇总表</t>
  </si>
  <si>
    <t>4-9-1</t>
  </si>
  <si>
    <t>在建工程—土建工程评估明细表</t>
  </si>
  <si>
    <t>4-9-2</t>
  </si>
  <si>
    <t>在建工程—设备安装工程评估明细表</t>
  </si>
  <si>
    <t>4-9-3</t>
  </si>
  <si>
    <t>在建工程—工程物资评估明细表</t>
  </si>
  <si>
    <t>4-10</t>
  </si>
  <si>
    <r>
      <rPr>
        <sz val="9"/>
        <color indexed="12"/>
        <rFont val="宋体"/>
        <family val="3"/>
        <charset val="134"/>
      </rPr>
      <t>生产性生物资产评估明细表</t>
    </r>
  </si>
  <si>
    <t>4-11</t>
  </si>
  <si>
    <t>油气资产评估明细表</t>
  </si>
  <si>
    <t>4-12</t>
  </si>
  <si>
    <t>使用权资产评估明细表</t>
  </si>
  <si>
    <t>4-13</t>
  </si>
  <si>
    <t>无形资产评估明细表</t>
  </si>
  <si>
    <t>4-13-1</t>
  </si>
  <si>
    <t>无形资产-土地使用权评估明细表</t>
  </si>
  <si>
    <t>4-13-2</t>
  </si>
  <si>
    <t>无形资产-矿业权评估明细表</t>
  </si>
  <si>
    <t>4-13-3</t>
  </si>
  <si>
    <t>无形资产-海域使得权评估明细表</t>
  </si>
  <si>
    <t>4-13-4</t>
  </si>
  <si>
    <t>无形资产-其他无形资产评估明细表</t>
  </si>
  <si>
    <t>4-14</t>
  </si>
  <si>
    <t>开发支出评估明细表</t>
  </si>
  <si>
    <t>4-15</t>
  </si>
  <si>
    <t>商誉评估明细表</t>
  </si>
  <si>
    <t>4-16</t>
  </si>
  <si>
    <t>长期待摊费用评估明细表</t>
  </si>
  <si>
    <t>4-17</t>
  </si>
  <si>
    <t>递延所得税资产评估明细表</t>
  </si>
  <si>
    <t>4-18</t>
  </si>
  <si>
    <t>其他非流动资产评估明细表</t>
  </si>
  <si>
    <t>5</t>
  </si>
  <si>
    <t>流动负债评估汇总表</t>
  </si>
  <si>
    <t>5-1</t>
  </si>
  <si>
    <t>短期借款评估明细表</t>
  </si>
  <si>
    <t>5-2</t>
  </si>
  <si>
    <t>交易性金融负债评估明细表</t>
  </si>
  <si>
    <t>5-3</t>
  </si>
  <si>
    <t>衍生金融负债评估明细表</t>
  </si>
  <si>
    <t>5-4</t>
  </si>
  <si>
    <t>应付票据评估明细表</t>
  </si>
  <si>
    <t>5-5</t>
  </si>
  <si>
    <t>应付账款评估明细表</t>
  </si>
  <si>
    <t>5-6</t>
  </si>
  <si>
    <t>预收款项评估明细表</t>
  </si>
  <si>
    <t>5-7</t>
  </si>
  <si>
    <t>合同负债评估明细表</t>
  </si>
  <si>
    <t>5-8</t>
  </si>
  <si>
    <t>应付职工薪酬评估明细表</t>
  </si>
  <si>
    <t>5-9</t>
  </si>
  <si>
    <t>应交税费评估明细表</t>
  </si>
  <si>
    <t>5-10</t>
  </si>
  <si>
    <t>其他应付款评估汇总表</t>
  </si>
  <si>
    <t>5-10-1</t>
  </si>
  <si>
    <t>其他应付—其他应付款评估明细表</t>
  </si>
  <si>
    <t>5-10-2</t>
  </si>
  <si>
    <t>其他应付—应付利息评估明细表</t>
  </si>
  <si>
    <t>5-10-3</t>
  </si>
  <si>
    <t>其他应付—应付股利（利润）评估明细表</t>
  </si>
  <si>
    <t>5-11</t>
  </si>
  <si>
    <t>持有待售负债评估明细表</t>
  </si>
  <si>
    <t>5-12</t>
  </si>
  <si>
    <t>一年内到期的非流动负债评估明细表</t>
  </si>
  <si>
    <t>5-13</t>
  </si>
  <si>
    <t>其他流动负债评估明细表</t>
  </si>
  <si>
    <t>6</t>
  </si>
  <si>
    <t>非流动负债汇总表</t>
  </si>
  <si>
    <t>6-1</t>
  </si>
  <si>
    <t>长期借款评估明细表</t>
  </si>
  <si>
    <t>6-2</t>
  </si>
  <si>
    <t>应付债券评估明细表</t>
  </si>
  <si>
    <t>6-3</t>
  </si>
  <si>
    <t>租赁负债评估明细表</t>
  </si>
  <si>
    <t>6-4</t>
  </si>
  <si>
    <t>长期应付款评估汇总表</t>
  </si>
  <si>
    <t>6-4-1</t>
  </si>
  <si>
    <t>长期应付—专项应付款评估明细表</t>
  </si>
  <si>
    <t>6-4-2</t>
  </si>
  <si>
    <t>长期应付—长期应付款评估明细表</t>
  </si>
  <si>
    <t>6-5</t>
  </si>
  <si>
    <t>预计负债评估明细表</t>
  </si>
  <si>
    <t>6-6</t>
  </si>
  <si>
    <t>递延收益评估明细表</t>
  </si>
  <si>
    <t>6-7</t>
  </si>
  <si>
    <t>递延所得税负债评估明细表</t>
  </si>
  <si>
    <t>6-8</t>
  </si>
  <si>
    <t>其他非流动负债评估明细表</t>
  </si>
  <si>
    <r>
      <rPr>
        <sz val="10"/>
        <rFont val="宋体"/>
        <family val="3"/>
        <charset val="134"/>
      </rPr>
      <t>注：适用</t>
    </r>
    <r>
      <rPr>
        <b/>
        <sz val="10"/>
        <rFont val="宋体"/>
        <family val="3"/>
        <charset val="134"/>
      </rPr>
      <t>√</t>
    </r>
    <r>
      <rPr>
        <sz val="10"/>
        <rFont val="宋体"/>
        <family val="3"/>
        <charset val="134"/>
      </rPr>
      <t>，不适用</t>
    </r>
    <r>
      <rPr>
        <b/>
        <sz val="10"/>
        <rFont val="Arial Narrow"/>
        <family val="2"/>
      </rPr>
      <t>×</t>
    </r>
    <r>
      <rPr>
        <sz val="10"/>
        <rFont val="宋体"/>
        <family val="3"/>
        <charset val="134"/>
      </rPr>
      <t>。</t>
    </r>
  </si>
  <si>
    <t xml:space="preserve">               </t>
  </si>
  <si>
    <r>
      <rPr>
        <sz val="16"/>
        <rFont val="黑体"/>
        <family val="3"/>
        <charset val="134"/>
      </rPr>
      <t>资产评估申报表</t>
    </r>
  </si>
  <si>
    <t>审计调整</t>
  </si>
  <si>
    <t>账面余额</t>
  </si>
  <si>
    <t>试油试采装置</t>
  </si>
  <si>
    <t>余额合计</t>
  </si>
  <si>
    <t>合计</t>
  </si>
  <si>
    <t>序号</t>
  </si>
  <si>
    <t>名称</t>
  </si>
  <si>
    <t>零组件图号</t>
  </si>
  <si>
    <t>存放地点</t>
  </si>
  <si>
    <t>主材材质</t>
  </si>
  <si>
    <r>
      <rPr>
        <sz val="9"/>
        <rFont val="宋体"/>
        <family val="3"/>
        <charset val="134"/>
      </rPr>
      <t>单位重量（</t>
    </r>
    <r>
      <rPr>
        <sz val="9"/>
        <rFont val="Times New Roman"/>
        <family val="1"/>
      </rPr>
      <t xml:space="preserve">kg </t>
    </r>
    <r>
      <rPr>
        <sz val="9"/>
        <rFont val="宋体"/>
        <family val="3"/>
        <charset val="134"/>
      </rPr>
      <t>）</t>
    </r>
  </si>
  <si>
    <t>计量单位</t>
  </si>
  <si>
    <t>审计前账面价值</t>
  </si>
  <si>
    <t>跌价准备</t>
  </si>
  <si>
    <t>数量</t>
  </si>
  <si>
    <t>单价</t>
  </si>
  <si>
    <t>金额</t>
  </si>
  <si>
    <t>实际数量</t>
  </si>
  <si>
    <t>1</t>
  </si>
  <si>
    <t>手孔盖板</t>
  </si>
  <si>
    <t>01-01A</t>
  </si>
  <si>
    <t>备件库</t>
  </si>
  <si>
    <t>钢</t>
  </si>
  <si>
    <t>个</t>
  </si>
  <si>
    <t>2</t>
  </si>
  <si>
    <t>右侧架体</t>
  </si>
  <si>
    <t>0101A</t>
  </si>
  <si>
    <t>机联车间</t>
  </si>
  <si>
    <t>3</t>
  </si>
  <si>
    <t>轴</t>
  </si>
  <si>
    <t>02-01</t>
  </si>
  <si>
    <t>扇形齿轮</t>
  </si>
  <si>
    <t>02-02</t>
  </si>
  <si>
    <t>联轴轮</t>
  </si>
  <si>
    <t>02-05</t>
  </si>
  <si>
    <t>定位板</t>
  </si>
  <si>
    <t>02-07</t>
  </si>
  <si>
    <t>7</t>
  </si>
  <si>
    <t>手柄套</t>
  </si>
  <si>
    <t>02-10</t>
  </si>
  <si>
    <t>尼龙</t>
  </si>
  <si>
    <t>8</t>
  </si>
  <si>
    <t>手柄杆</t>
  </si>
  <si>
    <t>02-12</t>
  </si>
  <si>
    <t>9</t>
  </si>
  <si>
    <t>02-13</t>
  </si>
  <si>
    <t>10</t>
  </si>
  <si>
    <t>压盖</t>
  </si>
  <si>
    <t>02-14</t>
  </si>
  <si>
    <t>11</t>
  </si>
  <si>
    <t>支承盘</t>
  </si>
  <si>
    <t>02-17</t>
  </si>
  <si>
    <t>12</t>
  </si>
  <si>
    <t>手柄座</t>
  </si>
  <si>
    <t>02-18</t>
  </si>
  <si>
    <t>13</t>
  </si>
  <si>
    <t>垫套</t>
  </si>
  <si>
    <t>02-22</t>
  </si>
  <si>
    <t>14</t>
  </si>
  <si>
    <t>拉条</t>
  </si>
  <si>
    <t>0201-08</t>
  </si>
  <si>
    <t>15</t>
  </si>
  <si>
    <t>把手</t>
  </si>
  <si>
    <t>0201-11</t>
  </si>
  <si>
    <t>16</t>
  </si>
  <si>
    <t>操纵板</t>
  </si>
  <si>
    <t>0201-14</t>
  </si>
  <si>
    <t>17</t>
  </si>
  <si>
    <t>左侧架</t>
  </si>
  <si>
    <t>0202</t>
  </si>
  <si>
    <t>18</t>
  </si>
  <si>
    <t>方孔座</t>
  </si>
  <si>
    <t>0203</t>
  </si>
  <si>
    <t>19</t>
  </si>
  <si>
    <t>皮带轮</t>
  </si>
  <si>
    <t>03-01</t>
  </si>
  <si>
    <t>铁</t>
  </si>
  <si>
    <t>20</t>
  </si>
  <si>
    <t>联轴器</t>
  </si>
  <si>
    <t>03-02A</t>
  </si>
  <si>
    <t>21</t>
  </si>
  <si>
    <t>轴套</t>
  </si>
  <si>
    <t>03-09</t>
  </si>
  <si>
    <t>22</t>
  </si>
  <si>
    <t>花键体</t>
  </si>
  <si>
    <t>03-22</t>
  </si>
  <si>
    <t>23</t>
  </si>
  <si>
    <t>拨盘</t>
  </si>
  <si>
    <t>03-23</t>
  </si>
  <si>
    <t>24</t>
  </si>
  <si>
    <t>磨擦盘</t>
  </si>
  <si>
    <t>03-24</t>
  </si>
  <si>
    <t>25</t>
  </si>
  <si>
    <t>拨叉轴</t>
  </si>
  <si>
    <t>03-26</t>
  </si>
  <si>
    <t>26</t>
  </si>
  <si>
    <t>隔套</t>
  </si>
  <si>
    <t>03-29</t>
  </si>
  <si>
    <t>27</t>
  </si>
  <si>
    <t>联杆</t>
  </si>
  <si>
    <t>03-30</t>
  </si>
  <si>
    <t>28</t>
  </si>
  <si>
    <t>03-35</t>
  </si>
  <si>
    <t>29</t>
  </si>
  <si>
    <t>箱体</t>
  </si>
  <si>
    <t>03-39</t>
  </si>
  <si>
    <t>30</t>
  </si>
  <si>
    <t>手柄</t>
  </si>
  <si>
    <t>04-01</t>
  </si>
  <si>
    <t>31</t>
  </si>
  <si>
    <t>32</t>
  </si>
  <si>
    <t>04-02</t>
  </si>
  <si>
    <t>33</t>
  </si>
  <si>
    <t>04-03</t>
  </si>
  <si>
    <t>34</t>
  </si>
  <si>
    <t>拨块</t>
  </si>
  <si>
    <t>04-05</t>
  </si>
  <si>
    <t>35</t>
  </si>
  <si>
    <t>拨叉</t>
  </si>
  <si>
    <t>04-06</t>
  </si>
  <si>
    <t>36</t>
  </si>
  <si>
    <t>04-07</t>
  </si>
  <si>
    <t>37</t>
  </si>
  <si>
    <t>反挡轴</t>
  </si>
  <si>
    <t>04-09</t>
  </si>
  <si>
    <t>38</t>
  </si>
  <si>
    <t>齿轮</t>
  </si>
  <si>
    <t>04-11</t>
  </si>
  <si>
    <t>39</t>
  </si>
  <si>
    <t>定位销套</t>
  </si>
  <si>
    <t>04-12</t>
  </si>
  <si>
    <t>40</t>
  </si>
  <si>
    <t>定位盖</t>
  </si>
  <si>
    <t>04-16</t>
  </si>
  <si>
    <t>41</t>
  </si>
  <si>
    <t>套</t>
  </si>
  <si>
    <t>04-17</t>
  </si>
  <si>
    <t>42</t>
  </si>
  <si>
    <t>主轴</t>
  </si>
  <si>
    <t>04-18</t>
  </si>
  <si>
    <t>43</t>
  </si>
  <si>
    <t>卡环</t>
  </si>
  <si>
    <t>04-19</t>
  </si>
  <si>
    <t>44</t>
  </si>
  <si>
    <t>04-20</t>
  </si>
  <si>
    <t>45</t>
  </si>
  <si>
    <t>04-21</t>
  </si>
  <si>
    <t>46</t>
  </si>
  <si>
    <t>04-22</t>
  </si>
  <si>
    <t>47</t>
  </si>
  <si>
    <t>轴盖</t>
  </si>
  <si>
    <t>04-25</t>
  </si>
  <si>
    <t>48</t>
  </si>
  <si>
    <t>04-26</t>
  </si>
  <si>
    <t>49</t>
  </si>
  <si>
    <t>04-30</t>
  </si>
  <si>
    <t>50</t>
  </si>
  <si>
    <t>中间轴</t>
  </si>
  <si>
    <t>04-32</t>
  </si>
  <si>
    <t>51</t>
  </si>
  <si>
    <t>04-33</t>
  </si>
  <si>
    <t>52</t>
  </si>
  <si>
    <t>04-34</t>
  </si>
  <si>
    <t>53</t>
  </si>
  <si>
    <t>付轴</t>
  </si>
  <si>
    <t>04-35</t>
  </si>
  <si>
    <t>54</t>
  </si>
  <si>
    <t>04-36</t>
  </si>
  <si>
    <t>55</t>
  </si>
  <si>
    <t>三联齿轮</t>
  </si>
  <si>
    <t>04-37</t>
  </si>
  <si>
    <t>56</t>
  </si>
  <si>
    <t>04-38</t>
  </si>
  <si>
    <t>57</t>
  </si>
  <si>
    <t>上壳</t>
  </si>
  <si>
    <t>04-39</t>
  </si>
  <si>
    <t>58</t>
  </si>
  <si>
    <t>压板</t>
  </si>
  <si>
    <t>04-40</t>
  </si>
  <si>
    <t>59</t>
  </si>
  <si>
    <t>下壳</t>
  </si>
  <si>
    <t>04-41</t>
  </si>
  <si>
    <t>60</t>
  </si>
  <si>
    <t>04-42</t>
  </si>
  <si>
    <r>
      <rPr>
        <sz val="9"/>
        <rFont val="宋体"/>
        <family val="3"/>
        <charset val="134"/>
      </rPr>
      <t>钢</t>
    </r>
    <r>
      <rPr>
        <sz val="9"/>
        <rFont val="Arial Narrow"/>
        <family val="2"/>
      </rPr>
      <t xml:space="preserve"> </t>
    </r>
  </si>
  <si>
    <t>61</t>
  </si>
  <si>
    <t>0401-01</t>
  </si>
  <si>
    <t>62</t>
  </si>
  <si>
    <t>0401-04</t>
  </si>
  <si>
    <t>63</t>
  </si>
  <si>
    <t>0401-06</t>
  </si>
  <si>
    <t>64</t>
  </si>
  <si>
    <t>0401-08</t>
  </si>
  <si>
    <t>65</t>
  </si>
  <si>
    <t>花键轴</t>
  </si>
  <si>
    <t>0401-09</t>
  </si>
  <si>
    <t>66</t>
  </si>
  <si>
    <t>小轴</t>
  </si>
  <si>
    <t>0401-12</t>
  </si>
  <si>
    <t>67</t>
  </si>
  <si>
    <t>上锁紧套</t>
  </si>
  <si>
    <t>0401-14</t>
  </si>
  <si>
    <t>68</t>
  </si>
  <si>
    <t>下锁紧套</t>
  </si>
  <si>
    <t>0401-15</t>
  </si>
  <si>
    <t>69</t>
  </si>
  <si>
    <t>斜齿轮</t>
  </si>
  <si>
    <t>0401-16</t>
  </si>
  <si>
    <t>70</t>
  </si>
  <si>
    <t>油尺</t>
  </si>
  <si>
    <t>0402</t>
  </si>
  <si>
    <t>71</t>
  </si>
  <si>
    <t>三角皮带轮</t>
  </si>
  <si>
    <t>05-02A</t>
  </si>
  <si>
    <t>72</t>
  </si>
  <si>
    <t>隔环</t>
  </si>
  <si>
    <t>05-04</t>
  </si>
  <si>
    <t>73</t>
  </si>
  <si>
    <t>螺栓</t>
  </si>
  <si>
    <t>05-09</t>
  </si>
  <si>
    <t>74</t>
  </si>
  <si>
    <t>油泵底座</t>
  </si>
  <si>
    <t>0502</t>
  </si>
  <si>
    <t>75</t>
  </si>
  <si>
    <t>后支架</t>
  </si>
  <si>
    <t>06-01</t>
  </si>
  <si>
    <t>76</t>
  </si>
  <si>
    <t>后支架左盖</t>
  </si>
  <si>
    <t>06-02</t>
  </si>
  <si>
    <t>77</t>
  </si>
  <si>
    <t>挡盖</t>
  </si>
  <si>
    <t>06-03</t>
  </si>
  <si>
    <t>78</t>
  </si>
  <si>
    <t>后支架上盖</t>
  </si>
  <si>
    <t>06-04</t>
  </si>
  <si>
    <t>79</t>
  </si>
  <si>
    <t>后支架右盖</t>
  </si>
  <si>
    <t>06-05</t>
  </si>
  <si>
    <t>80</t>
  </si>
  <si>
    <t>卷筒</t>
  </si>
  <si>
    <t>06-07</t>
  </si>
  <si>
    <t>81</t>
  </si>
  <si>
    <t>06-08</t>
  </si>
  <si>
    <t>82</t>
  </si>
  <si>
    <t>密封盖</t>
  </si>
  <si>
    <t>06-10</t>
  </si>
  <si>
    <t>83</t>
  </si>
  <si>
    <t>卷扬轴</t>
  </si>
  <si>
    <t>06-11</t>
  </si>
  <si>
    <t>84</t>
  </si>
  <si>
    <t>游星齿轮轴</t>
  </si>
  <si>
    <t>06-12</t>
  </si>
  <si>
    <t>85</t>
  </si>
  <si>
    <t>内齿圈</t>
  </si>
  <si>
    <t>06-15</t>
  </si>
  <si>
    <t>86</t>
  </si>
  <si>
    <t>制动盘</t>
  </si>
  <si>
    <t>06-16</t>
  </si>
  <si>
    <t>87</t>
  </si>
  <si>
    <t>游星齿轮架</t>
  </si>
  <si>
    <t>06-17</t>
  </si>
  <si>
    <t>88</t>
  </si>
  <si>
    <t>06-20</t>
  </si>
  <si>
    <t>89</t>
  </si>
  <si>
    <t>滑动齿轮</t>
  </si>
  <si>
    <t>06-21</t>
  </si>
  <si>
    <t>90</t>
  </si>
  <si>
    <t>06-22</t>
  </si>
  <si>
    <t>91</t>
  </si>
  <si>
    <t>挡圈</t>
  </si>
  <si>
    <t>06-23</t>
  </si>
  <si>
    <t>92</t>
  </si>
  <si>
    <t>06-25</t>
  </si>
  <si>
    <t>93</t>
  </si>
  <si>
    <t>06-28</t>
  </si>
  <si>
    <t>94</t>
  </si>
  <si>
    <t>压紧盖</t>
  </si>
  <si>
    <t>06-29</t>
  </si>
  <si>
    <t>95</t>
  </si>
  <si>
    <t>间隔外套</t>
  </si>
  <si>
    <t>06-31</t>
  </si>
  <si>
    <t>96</t>
  </si>
  <si>
    <t>游星齿轮</t>
  </si>
  <si>
    <t>06-32</t>
  </si>
  <si>
    <t>97</t>
  </si>
  <si>
    <t>中心齿轮</t>
  </si>
  <si>
    <t>06-33</t>
  </si>
  <si>
    <t>98</t>
  </si>
  <si>
    <t>06-34</t>
  </si>
  <si>
    <t>99</t>
  </si>
  <si>
    <t>油封盒</t>
  </si>
  <si>
    <t>0601-01</t>
  </si>
  <si>
    <t>100</t>
  </si>
  <si>
    <t>转子</t>
  </si>
  <si>
    <t>07-03</t>
  </si>
  <si>
    <t>101</t>
  </si>
  <si>
    <t>07-04</t>
  </si>
  <si>
    <t>102</t>
  </si>
  <si>
    <t>接头</t>
  </si>
  <si>
    <t>07-05</t>
  </si>
  <si>
    <t>103</t>
  </si>
  <si>
    <t>盖</t>
  </si>
  <si>
    <t>07-06</t>
  </si>
  <si>
    <t>104</t>
  </si>
  <si>
    <t>07-07</t>
  </si>
  <si>
    <t>105</t>
  </si>
  <si>
    <t>螺塞</t>
  </si>
  <si>
    <t>07-11</t>
  </si>
  <si>
    <t>106</t>
  </si>
  <si>
    <t>密封盒</t>
  </si>
  <si>
    <t>07-12</t>
  </si>
  <si>
    <t>107</t>
  </si>
  <si>
    <t>07-14</t>
  </si>
  <si>
    <t>108</t>
  </si>
  <si>
    <t>07-17</t>
  </si>
  <si>
    <t>109</t>
  </si>
  <si>
    <t>定位轴套</t>
  </si>
  <si>
    <t>07-23</t>
  </si>
  <si>
    <t>110</t>
  </si>
  <si>
    <t>07-25</t>
  </si>
  <si>
    <t>111</t>
  </si>
  <si>
    <t>07-28</t>
  </si>
  <si>
    <t>112</t>
  </si>
  <si>
    <t>标尺杆</t>
  </si>
  <si>
    <t>08-01</t>
  </si>
  <si>
    <t>113</t>
  </si>
  <si>
    <t>本体</t>
  </si>
  <si>
    <t>08-03</t>
  </si>
  <si>
    <r>
      <rPr>
        <sz val="10"/>
        <rFont val="宋体"/>
        <family val="3"/>
        <charset val="134"/>
      </rPr>
      <t>备件库</t>
    </r>
    <r>
      <rPr>
        <sz val="10"/>
        <rFont val="Arial Narrow"/>
        <family val="2"/>
      </rPr>
      <t>/</t>
    </r>
    <r>
      <rPr>
        <sz val="10"/>
        <rFont val="宋体"/>
        <family val="3"/>
        <charset val="134"/>
      </rPr>
      <t>机联车间</t>
    </r>
  </si>
  <si>
    <t>114</t>
  </si>
  <si>
    <t>垫</t>
  </si>
  <si>
    <t>08-04</t>
  </si>
  <si>
    <t>115</t>
  </si>
  <si>
    <t>08-05</t>
  </si>
  <si>
    <t>116</t>
  </si>
  <si>
    <t>上横梁</t>
  </si>
  <si>
    <t>08-06</t>
  </si>
  <si>
    <t>117</t>
  </si>
  <si>
    <t>轴承盒</t>
  </si>
  <si>
    <t>08-10</t>
  </si>
  <si>
    <t>118</t>
  </si>
  <si>
    <t>齿轮轴</t>
  </si>
  <si>
    <t>08-11</t>
  </si>
  <si>
    <t>119</t>
  </si>
  <si>
    <t>内间隔环</t>
  </si>
  <si>
    <t>08-14</t>
  </si>
  <si>
    <t>120</t>
  </si>
  <si>
    <t>小弧齿锥齿轮</t>
  </si>
  <si>
    <t>08-15</t>
  </si>
  <si>
    <t>121</t>
  </si>
  <si>
    <t>大弧齿锥齿轮</t>
  </si>
  <si>
    <t>08-16</t>
  </si>
  <si>
    <t>122</t>
  </si>
  <si>
    <t>挡油圈</t>
  </si>
  <si>
    <t>08-17</t>
  </si>
  <si>
    <t>123</t>
  </si>
  <si>
    <t>轴承盖</t>
  </si>
  <si>
    <t>08-18</t>
  </si>
  <si>
    <t>124</t>
  </si>
  <si>
    <t>08-19</t>
  </si>
  <si>
    <t>125</t>
  </si>
  <si>
    <t>08-21</t>
  </si>
  <si>
    <t>126</t>
  </si>
  <si>
    <t>锥面垫</t>
  </si>
  <si>
    <t>08-22</t>
  </si>
  <si>
    <t>127</t>
  </si>
  <si>
    <t>间隔套</t>
  </si>
  <si>
    <t>08-23</t>
  </si>
  <si>
    <t>128</t>
  </si>
  <si>
    <t>08-24</t>
  </si>
  <si>
    <t>129</t>
  </si>
  <si>
    <t>衬套</t>
  </si>
  <si>
    <t>08-25</t>
  </si>
  <si>
    <t>130</t>
  </si>
  <si>
    <t>立轴导筒</t>
  </si>
  <si>
    <t>08-26A</t>
  </si>
  <si>
    <t>131</t>
  </si>
  <si>
    <t>08-28</t>
  </si>
  <si>
    <t>132</t>
  </si>
  <si>
    <t>铰链轴</t>
  </si>
  <si>
    <t>0801-01</t>
  </si>
  <si>
    <t>133</t>
  </si>
  <si>
    <t>销轴</t>
  </si>
  <si>
    <t>0801-03</t>
  </si>
  <si>
    <t>134</t>
  </si>
  <si>
    <t>拉紧螺栓</t>
  </si>
  <si>
    <t>0801-05</t>
  </si>
  <si>
    <t>135</t>
  </si>
  <si>
    <t>球面垫圈</t>
  </si>
  <si>
    <t>0801-06</t>
  </si>
  <si>
    <t>136</t>
  </si>
  <si>
    <t>螺母</t>
  </si>
  <si>
    <t>0801-07</t>
  </si>
  <si>
    <t>137</t>
  </si>
  <si>
    <t>0801-08</t>
  </si>
  <si>
    <t>138</t>
  </si>
  <si>
    <t>止动齿圈</t>
  </si>
  <si>
    <t>0801-09</t>
  </si>
  <si>
    <t>139</t>
  </si>
  <si>
    <t>下卡盘体</t>
  </si>
  <si>
    <t>0801-10</t>
  </si>
  <si>
    <t>140</t>
  </si>
  <si>
    <t>弧形块</t>
  </si>
  <si>
    <t>0801-11</t>
  </si>
  <si>
    <t>141</t>
  </si>
  <si>
    <t>卡瓦体</t>
  </si>
  <si>
    <t>0801-15</t>
  </si>
  <si>
    <t>142</t>
  </si>
  <si>
    <t>球面螺母</t>
  </si>
  <si>
    <t>0802-01</t>
  </si>
  <si>
    <t>143</t>
  </si>
  <si>
    <t>0802-02</t>
  </si>
  <si>
    <t>144</t>
  </si>
  <si>
    <t>卡盘罩</t>
  </si>
  <si>
    <t>0804-01</t>
  </si>
  <si>
    <t>145</t>
  </si>
  <si>
    <r>
      <rPr>
        <sz val="10"/>
        <rFont val="Arial Narrow"/>
        <family val="2"/>
      </rPr>
      <t>65</t>
    </r>
    <r>
      <rPr>
        <sz val="10"/>
        <rFont val="宋体"/>
        <family val="3"/>
        <charset val="134"/>
      </rPr>
      <t>扁导套</t>
    </r>
  </si>
  <si>
    <t>0804-03</t>
  </si>
  <si>
    <t>146</t>
  </si>
  <si>
    <t>卡瓦垫块</t>
  </si>
  <si>
    <t>0804-05</t>
  </si>
  <si>
    <t>147</t>
  </si>
  <si>
    <t>卡盘座</t>
  </si>
  <si>
    <t>0804-07</t>
  </si>
  <si>
    <t>148</t>
  </si>
  <si>
    <t>齿条座</t>
  </si>
  <si>
    <t>0804-09A</t>
  </si>
  <si>
    <t>149</t>
  </si>
  <si>
    <t>托架</t>
  </si>
  <si>
    <t>0804-10A</t>
  </si>
  <si>
    <t>150</t>
  </si>
  <si>
    <t>0804-12A</t>
  </si>
  <si>
    <t>151</t>
  </si>
  <si>
    <t>左旋带齿螺母</t>
  </si>
  <si>
    <t>0804-13</t>
  </si>
  <si>
    <t>152</t>
  </si>
  <si>
    <t>右旋带齿螺母</t>
  </si>
  <si>
    <t>0804-14</t>
  </si>
  <si>
    <t>153</t>
  </si>
  <si>
    <t>齿杆</t>
  </si>
  <si>
    <t>0804-15</t>
  </si>
  <si>
    <t>154</t>
  </si>
  <si>
    <t>止动块</t>
  </si>
  <si>
    <t>0804-16</t>
  </si>
  <si>
    <t>155</t>
  </si>
  <si>
    <t>限位键</t>
  </si>
  <si>
    <t>0804-17</t>
  </si>
  <si>
    <t>156</t>
  </si>
  <si>
    <t>齿条</t>
  </si>
  <si>
    <t>0804-18</t>
  </si>
  <si>
    <t>157</t>
  </si>
  <si>
    <t>158</t>
  </si>
  <si>
    <t>衬环</t>
  </si>
  <si>
    <t>0805-01</t>
  </si>
  <si>
    <t>159</t>
  </si>
  <si>
    <t>10-08</t>
  </si>
  <si>
    <t>160</t>
  </si>
  <si>
    <t>10-10</t>
  </si>
  <si>
    <t>161</t>
  </si>
  <si>
    <t>10-11</t>
  </si>
  <si>
    <t>162</t>
  </si>
  <si>
    <t>10-12</t>
  </si>
  <si>
    <t>163</t>
  </si>
  <si>
    <t>10-15</t>
  </si>
  <si>
    <t>164</t>
  </si>
  <si>
    <t>10-16</t>
  </si>
  <si>
    <t>165</t>
  </si>
  <si>
    <t>10-17</t>
  </si>
  <si>
    <t>166</t>
  </si>
  <si>
    <t>10-21</t>
  </si>
  <si>
    <t>167</t>
  </si>
  <si>
    <t>10-22</t>
  </si>
  <si>
    <t>168</t>
  </si>
  <si>
    <t>10-23</t>
  </si>
  <si>
    <t>169</t>
  </si>
  <si>
    <t>10-24</t>
  </si>
  <si>
    <t>170</t>
  </si>
  <si>
    <t>10-25</t>
  </si>
  <si>
    <t>171</t>
  </si>
  <si>
    <t>10-26</t>
  </si>
  <si>
    <t>172</t>
  </si>
  <si>
    <t>10-28</t>
  </si>
  <si>
    <t>173</t>
  </si>
  <si>
    <t>1001-09</t>
  </si>
  <si>
    <t>174</t>
  </si>
  <si>
    <t>1001-10</t>
  </si>
  <si>
    <t>175</t>
  </si>
  <si>
    <t>1001-11</t>
  </si>
  <si>
    <t>176</t>
  </si>
  <si>
    <t>弧形体</t>
  </si>
  <si>
    <t>1001-12</t>
  </si>
  <si>
    <t>177</t>
  </si>
  <si>
    <t>1001-16</t>
  </si>
  <si>
    <t>178</t>
  </si>
  <si>
    <t>1004-01</t>
  </si>
  <si>
    <t>179</t>
  </si>
  <si>
    <t>1004-07</t>
  </si>
  <si>
    <t>180</t>
  </si>
  <si>
    <t>1004-08</t>
  </si>
  <si>
    <t>181</t>
  </si>
  <si>
    <t>1004-09</t>
  </si>
  <si>
    <t>182</t>
  </si>
  <si>
    <t>1004-10</t>
  </si>
  <si>
    <t>183</t>
  </si>
  <si>
    <t>1004-12</t>
  </si>
  <si>
    <t>184</t>
  </si>
  <si>
    <t>可拆衬环</t>
  </si>
  <si>
    <t>1005</t>
  </si>
  <si>
    <t>185</t>
  </si>
  <si>
    <t>1005-01</t>
  </si>
  <si>
    <t>186</t>
  </si>
  <si>
    <t>盖型螺母接头</t>
  </si>
  <si>
    <t>11-01</t>
  </si>
  <si>
    <t>187</t>
  </si>
  <si>
    <t>垫板</t>
  </si>
  <si>
    <t>11-02A</t>
  </si>
  <si>
    <t>188</t>
  </si>
  <si>
    <t>螺母堵</t>
  </si>
  <si>
    <t>11-03</t>
  </si>
  <si>
    <t>189</t>
  </si>
  <si>
    <t>接头体</t>
  </si>
  <si>
    <t>11-04A</t>
  </si>
  <si>
    <t>190</t>
  </si>
  <si>
    <t>弯头</t>
  </si>
  <si>
    <t>11-06</t>
  </si>
  <si>
    <t>191</t>
  </si>
  <si>
    <t>11-07A</t>
  </si>
  <si>
    <t>192</t>
  </si>
  <si>
    <t>11-08</t>
  </si>
  <si>
    <t>193</t>
  </si>
  <si>
    <t>11-09</t>
  </si>
  <si>
    <t>194</t>
  </si>
  <si>
    <t>盖形螺母</t>
  </si>
  <si>
    <t>11-11</t>
  </si>
  <si>
    <t>195</t>
  </si>
  <si>
    <t>11-12A</t>
  </si>
  <si>
    <t>196</t>
  </si>
  <si>
    <t>仪表板</t>
  </si>
  <si>
    <t>1104-01</t>
  </si>
  <si>
    <t>197</t>
  </si>
  <si>
    <t>固定板</t>
  </si>
  <si>
    <t>110403-01</t>
  </si>
  <si>
    <t>198</t>
  </si>
  <si>
    <t>110403-02</t>
  </si>
  <si>
    <t>199</t>
  </si>
  <si>
    <t>缓冲接头</t>
  </si>
  <si>
    <t>110407</t>
  </si>
  <si>
    <t>200</t>
  </si>
  <si>
    <t>接头座</t>
  </si>
  <si>
    <t>1105-01A</t>
  </si>
  <si>
    <t>201</t>
  </si>
  <si>
    <t>1105-02A</t>
  </si>
  <si>
    <t>202</t>
  </si>
  <si>
    <t>高压排体</t>
  </si>
  <si>
    <t>1106A</t>
  </si>
  <si>
    <t>203</t>
  </si>
  <si>
    <t>1111-01A</t>
  </si>
  <si>
    <t>204</t>
  </si>
  <si>
    <t>弯头体</t>
  </si>
  <si>
    <t>1113-01</t>
  </si>
  <si>
    <t>205</t>
  </si>
  <si>
    <t>三通</t>
  </si>
  <si>
    <t>1115-04</t>
  </si>
  <si>
    <t>206</t>
  </si>
  <si>
    <t>三通接头</t>
  </si>
  <si>
    <t>1117-03</t>
  </si>
  <si>
    <t>207</t>
  </si>
  <si>
    <t>手把</t>
  </si>
  <si>
    <t>7-4</t>
  </si>
  <si>
    <t>208</t>
  </si>
  <si>
    <t>偏心轮销钉</t>
  </si>
  <si>
    <t>7-7</t>
  </si>
  <si>
    <t>209</t>
  </si>
  <si>
    <t>垫圈</t>
  </si>
  <si>
    <t>7-11</t>
  </si>
  <si>
    <t>210</t>
  </si>
  <si>
    <t>杠杆</t>
  </si>
  <si>
    <t>7-20</t>
  </si>
  <si>
    <t>211</t>
  </si>
  <si>
    <t>支柱螺钉</t>
  </si>
  <si>
    <t>7-21</t>
  </si>
  <si>
    <t>212</t>
  </si>
  <si>
    <t>定向螺栓</t>
  </si>
  <si>
    <t>7-22</t>
  </si>
  <si>
    <t>213</t>
  </si>
  <si>
    <t>7-24</t>
  </si>
  <si>
    <t>214</t>
  </si>
  <si>
    <t>下制带</t>
  </si>
  <si>
    <t>7A-25-0</t>
  </si>
  <si>
    <t>215</t>
  </si>
  <si>
    <t>上制带</t>
  </si>
  <si>
    <t>7A-26-0</t>
  </si>
  <si>
    <t>216</t>
  </si>
  <si>
    <t>底架体</t>
  </si>
  <si>
    <t>1601</t>
  </si>
  <si>
    <t>217</t>
  </si>
  <si>
    <t>底座体</t>
  </si>
  <si>
    <t>1701</t>
  </si>
  <si>
    <t>218</t>
  </si>
  <si>
    <t>法兰</t>
  </si>
  <si>
    <t>121101-01</t>
  </si>
  <si>
    <r>
      <rPr>
        <b/>
        <sz val="18"/>
        <rFont val="宋体"/>
        <family val="3"/>
        <charset val="134"/>
      </rPr>
      <t>存货</t>
    </r>
    <r>
      <rPr>
        <b/>
        <sz val="18"/>
        <rFont val="Arial Narrow"/>
        <family val="2"/>
      </rPr>
      <t>-</t>
    </r>
    <r>
      <rPr>
        <b/>
        <sz val="18"/>
        <rFont val="宋体"/>
        <family val="3"/>
        <charset val="134"/>
      </rPr>
      <t>在产品（XU-1000）评估明细表</t>
    </r>
  </si>
  <si>
    <r>
      <rPr>
        <b/>
        <sz val="10"/>
        <rFont val="宋体"/>
        <family val="3"/>
        <charset val="134"/>
      </rPr>
      <t>表</t>
    </r>
    <r>
      <rPr>
        <b/>
        <sz val="10"/>
        <rFont val="Arial Narrow"/>
        <family val="2"/>
      </rPr>
      <t>3-9-1</t>
    </r>
  </si>
  <si>
    <r>
      <rPr>
        <b/>
        <sz val="10"/>
        <rFont val="宋体"/>
        <family val="3"/>
        <charset val="134"/>
      </rPr>
      <t>金额单位</t>
    </r>
    <r>
      <rPr>
        <b/>
        <sz val="10"/>
        <rFont val="Arial Narrow"/>
        <family val="2"/>
      </rPr>
      <t>:</t>
    </r>
    <r>
      <rPr>
        <b/>
        <sz val="10"/>
        <rFont val="宋体"/>
        <family val="3"/>
        <charset val="134"/>
      </rPr>
      <t>人民币元</t>
    </r>
  </si>
  <si>
    <r>
      <rPr>
        <b/>
        <sz val="10"/>
        <rFont val="宋体"/>
        <family val="3"/>
        <charset val="134"/>
      </rPr>
      <t>清产核资损失情况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</si>
  <si>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</si>
  <si>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名称</t>
    </r>
  </si>
  <si>
    <r>
      <rPr>
        <b/>
        <sz val="10"/>
        <rFont val="宋体"/>
        <family val="3"/>
        <charset val="134"/>
      </rPr>
      <t>零组件图号</t>
    </r>
  </si>
  <si>
    <t>存放位置</t>
  </si>
  <si>
    <r>
      <rPr>
        <b/>
        <sz val="10"/>
        <rFont val="宋体"/>
        <family val="3"/>
        <charset val="134"/>
      </rPr>
      <t>核实前单个重量（</t>
    </r>
    <r>
      <rPr>
        <b/>
        <sz val="10"/>
        <rFont val="Arial Narrow"/>
        <family val="2"/>
      </rPr>
      <t>KG</t>
    </r>
    <r>
      <rPr>
        <b/>
        <sz val="10"/>
        <rFont val="宋体"/>
        <family val="3"/>
        <charset val="134"/>
      </rPr>
      <t>）</t>
    </r>
  </si>
  <si>
    <r>
      <rPr>
        <b/>
        <sz val="10"/>
        <rFont val="宋体"/>
        <family val="3"/>
        <charset val="134"/>
      </rPr>
      <t>核实后单个重量（</t>
    </r>
    <r>
      <rPr>
        <b/>
        <sz val="10"/>
        <rFont val="Arial Narrow"/>
        <family val="2"/>
      </rPr>
      <t>KG</t>
    </r>
    <r>
      <rPr>
        <b/>
        <sz val="10"/>
        <rFont val="宋体"/>
        <family val="3"/>
        <charset val="134"/>
      </rPr>
      <t>）</t>
    </r>
  </si>
  <si>
    <r>
      <rPr>
        <b/>
        <sz val="10"/>
        <rFont val="宋体"/>
        <family val="3"/>
        <charset val="134"/>
      </rPr>
      <t>不能继续使用的存货材质</t>
    </r>
  </si>
  <si>
    <r>
      <rPr>
        <b/>
        <sz val="10"/>
        <rFont val="宋体"/>
        <family val="3"/>
        <charset val="134"/>
      </rPr>
      <t>计量单位</t>
    </r>
  </si>
  <si>
    <r>
      <rPr>
        <b/>
        <sz val="10"/>
        <rFont val="宋体"/>
        <family val="3"/>
        <charset val="134"/>
      </rPr>
      <t>账面数量</t>
    </r>
  </si>
  <si>
    <r>
      <rPr>
        <b/>
        <sz val="10"/>
        <rFont val="宋体"/>
        <family val="3"/>
        <charset val="134"/>
      </rPr>
      <t>实际数量</t>
    </r>
  </si>
  <si>
    <r>
      <rPr>
        <b/>
        <sz val="10"/>
        <rFont val="宋体"/>
        <family val="3"/>
        <charset val="134"/>
      </rPr>
      <t>备</t>
    </r>
    <r>
      <rPr>
        <b/>
        <sz val="10"/>
        <rFont val="Arial Narrow"/>
        <family val="2"/>
      </rPr>
      <t xml:space="preserve">   </t>
    </r>
    <r>
      <rPr>
        <b/>
        <sz val="10"/>
        <rFont val="宋体"/>
        <family val="3"/>
        <charset val="134"/>
      </rPr>
      <t>注</t>
    </r>
  </si>
  <si>
    <r>
      <rPr>
        <b/>
        <sz val="10"/>
        <rFont val="宋体"/>
        <family val="3"/>
        <charset val="134"/>
      </rPr>
      <t>存放地点</t>
    </r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</si>
  <si>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</si>
  <si>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</si>
  <si>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损失原因</t>
    </r>
  </si>
  <si>
    <r>
      <rPr>
        <b/>
        <sz val="10"/>
        <rFont val="宋体"/>
        <family val="3"/>
        <charset val="134"/>
      </rPr>
      <t>损失类型</t>
    </r>
  </si>
  <si>
    <r>
      <rPr>
        <b/>
        <sz val="10"/>
        <rFont val="宋体"/>
        <family val="3"/>
        <charset val="134"/>
      </rPr>
      <t>核实后总重量（</t>
    </r>
    <r>
      <rPr>
        <b/>
        <sz val="10"/>
        <rFont val="Arial Narrow"/>
        <family val="2"/>
      </rPr>
      <t>KG</t>
    </r>
    <r>
      <rPr>
        <b/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</si>
  <si>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手孔盖板</t>
    </r>
  </si>
  <si>
    <r>
      <rPr>
        <sz val="10"/>
        <rFont val="宋体"/>
        <family val="3"/>
        <charset val="134"/>
      </rPr>
      <t>备件库</t>
    </r>
  </si>
  <si>
    <r>
      <rPr>
        <sz val="10"/>
        <rFont val="宋体"/>
        <family val="3"/>
        <charset val="134"/>
      </rPr>
      <t>右侧架体</t>
    </r>
  </si>
  <si>
    <r>
      <rPr>
        <sz val="10"/>
        <rFont val="宋体"/>
        <family val="3"/>
        <charset val="134"/>
      </rPr>
      <t>机联车间</t>
    </r>
  </si>
  <si>
    <r>
      <rPr>
        <sz val="10"/>
        <rFont val="宋体"/>
        <family val="3"/>
        <charset val="134"/>
      </rPr>
      <t>钢</t>
    </r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</si>
  <si>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</si>
  <si>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轴</t>
    </r>
  </si>
  <si>
    <r>
      <rPr>
        <sz val="10"/>
        <rFont val="宋体"/>
        <family val="3"/>
        <charset val="134"/>
      </rPr>
      <t>扇形齿轮</t>
    </r>
  </si>
  <si>
    <r>
      <rPr>
        <sz val="10"/>
        <rFont val="宋体"/>
        <family val="3"/>
        <charset val="134"/>
      </rPr>
      <t>联轴轮</t>
    </r>
  </si>
  <si>
    <r>
      <rPr>
        <sz val="10"/>
        <rFont val="宋体"/>
        <family val="3"/>
        <charset val="134"/>
      </rPr>
      <t>定位板</t>
    </r>
  </si>
  <si>
    <r>
      <rPr>
        <sz val="10"/>
        <rFont val="宋体"/>
        <family val="3"/>
        <charset val="134"/>
      </rPr>
      <t>手柄套</t>
    </r>
  </si>
  <si>
    <t>固废</t>
  </si>
  <si>
    <r>
      <rPr>
        <sz val="10"/>
        <rFont val="宋体"/>
        <family val="3"/>
        <charset val="134"/>
      </rPr>
      <t>手柄杆</t>
    </r>
  </si>
  <si>
    <r>
      <rPr>
        <sz val="10"/>
        <rFont val="宋体"/>
        <family val="3"/>
        <charset val="134"/>
      </rPr>
      <t>压盖</t>
    </r>
  </si>
  <si>
    <r>
      <rPr>
        <sz val="10"/>
        <rFont val="宋体"/>
        <family val="3"/>
        <charset val="134"/>
      </rPr>
      <t>支承盘</t>
    </r>
  </si>
  <si>
    <r>
      <rPr>
        <sz val="10"/>
        <rFont val="宋体"/>
        <family val="3"/>
        <charset val="134"/>
      </rPr>
      <t>手柄座</t>
    </r>
  </si>
  <si>
    <r>
      <rPr>
        <sz val="10"/>
        <rFont val="宋体"/>
        <family val="3"/>
        <charset val="134"/>
      </rPr>
      <t>垫套</t>
    </r>
  </si>
  <si>
    <r>
      <rPr>
        <sz val="10"/>
        <rFont val="宋体"/>
        <family val="3"/>
        <charset val="134"/>
      </rPr>
      <t>拉条</t>
    </r>
  </si>
  <si>
    <r>
      <rPr>
        <sz val="10"/>
        <rFont val="宋体"/>
        <family val="3"/>
        <charset val="134"/>
      </rPr>
      <t>把手</t>
    </r>
  </si>
  <si>
    <r>
      <rPr>
        <sz val="10"/>
        <rFont val="宋体"/>
        <family val="3"/>
        <charset val="134"/>
      </rPr>
      <t>操纵板</t>
    </r>
  </si>
  <si>
    <r>
      <rPr>
        <sz val="10"/>
        <rFont val="宋体"/>
        <family val="3"/>
        <charset val="134"/>
      </rPr>
      <t>左侧架</t>
    </r>
  </si>
  <si>
    <r>
      <rPr>
        <sz val="10"/>
        <rFont val="宋体"/>
        <family val="3"/>
        <charset val="134"/>
      </rPr>
      <t>方孔座</t>
    </r>
  </si>
  <si>
    <r>
      <rPr>
        <sz val="10"/>
        <rFont val="宋体"/>
        <family val="3"/>
        <charset val="134"/>
      </rPr>
      <t>皮带轮</t>
    </r>
  </si>
  <si>
    <r>
      <rPr>
        <sz val="10"/>
        <rFont val="宋体"/>
        <family val="3"/>
        <charset val="134"/>
      </rPr>
      <t>联轴器</t>
    </r>
  </si>
  <si>
    <r>
      <rPr>
        <sz val="10"/>
        <rFont val="宋体"/>
        <family val="3"/>
        <charset val="134"/>
      </rPr>
      <t>轴套</t>
    </r>
  </si>
  <si>
    <r>
      <rPr>
        <sz val="10"/>
        <rFont val="宋体"/>
        <family val="3"/>
        <charset val="134"/>
      </rPr>
      <t>花键体</t>
    </r>
  </si>
  <si>
    <r>
      <rPr>
        <sz val="10"/>
        <rFont val="宋体"/>
        <family val="3"/>
        <charset val="134"/>
      </rPr>
      <t>拨盘</t>
    </r>
  </si>
  <si>
    <r>
      <rPr>
        <sz val="10"/>
        <rFont val="宋体"/>
        <family val="3"/>
        <charset val="134"/>
      </rPr>
      <t>磨擦盘</t>
    </r>
  </si>
  <si>
    <r>
      <rPr>
        <sz val="10"/>
        <rFont val="宋体"/>
        <family val="3"/>
        <charset val="134"/>
      </rPr>
      <t>拨叉轴</t>
    </r>
  </si>
  <si>
    <r>
      <rPr>
        <sz val="10"/>
        <rFont val="宋体"/>
        <family val="3"/>
        <charset val="134"/>
      </rPr>
      <t>隔套</t>
    </r>
  </si>
  <si>
    <r>
      <rPr>
        <sz val="10"/>
        <rFont val="宋体"/>
        <family val="3"/>
        <charset val="134"/>
      </rPr>
      <t>联杆</t>
    </r>
  </si>
  <si>
    <r>
      <rPr>
        <sz val="10"/>
        <rFont val="宋体"/>
        <family val="3"/>
        <charset val="134"/>
      </rPr>
      <t>箱体</t>
    </r>
  </si>
  <si>
    <r>
      <rPr>
        <sz val="10"/>
        <rFont val="宋体"/>
        <family val="3"/>
        <charset val="134"/>
      </rPr>
      <t>手柄</t>
    </r>
  </si>
  <si>
    <r>
      <rPr>
        <sz val="10"/>
        <rFont val="宋体"/>
        <family val="3"/>
        <charset val="134"/>
      </rPr>
      <t>拨块</t>
    </r>
  </si>
  <si>
    <r>
      <rPr>
        <sz val="10"/>
        <rFont val="宋体"/>
        <family val="3"/>
        <charset val="134"/>
      </rPr>
      <t>拨叉</t>
    </r>
  </si>
  <si>
    <r>
      <rPr>
        <sz val="10"/>
        <rFont val="宋体"/>
        <family val="3"/>
        <charset val="134"/>
      </rPr>
      <t>反挡轴</t>
    </r>
  </si>
  <si>
    <r>
      <rPr>
        <sz val="10"/>
        <rFont val="宋体"/>
        <family val="3"/>
        <charset val="134"/>
      </rPr>
      <t>齿轮</t>
    </r>
  </si>
  <si>
    <r>
      <rPr>
        <sz val="10"/>
        <rFont val="宋体"/>
        <family val="3"/>
        <charset val="134"/>
      </rPr>
      <t>定位销套</t>
    </r>
  </si>
  <si>
    <r>
      <rPr>
        <sz val="10"/>
        <rFont val="宋体"/>
        <family val="3"/>
        <charset val="134"/>
      </rPr>
      <t>定位盖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</si>
  <si>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</si>
  <si>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主轴</t>
    </r>
  </si>
  <si>
    <r>
      <rPr>
        <sz val="10"/>
        <rFont val="宋体"/>
        <family val="3"/>
        <charset val="134"/>
      </rPr>
      <t>卡环</t>
    </r>
  </si>
  <si>
    <r>
      <rPr>
        <sz val="10"/>
        <rFont val="宋体"/>
        <family val="3"/>
        <charset val="134"/>
      </rPr>
      <t>轴盖</t>
    </r>
  </si>
  <si>
    <r>
      <rPr>
        <sz val="10"/>
        <rFont val="宋体"/>
        <family val="3"/>
        <charset val="134"/>
      </rPr>
      <t>中间轴</t>
    </r>
  </si>
  <si>
    <r>
      <rPr>
        <sz val="10"/>
        <rFont val="宋体"/>
        <family val="3"/>
        <charset val="134"/>
      </rPr>
      <t>付轴</t>
    </r>
  </si>
  <si>
    <r>
      <rPr>
        <sz val="10"/>
        <rFont val="宋体"/>
        <family val="3"/>
        <charset val="134"/>
      </rPr>
      <t>三联齿轮</t>
    </r>
  </si>
  <si>
    <r>
      <rPr>
        <sz val="10"/>
        <rFont val="宋体"/>
        <family val="3"/>
        <charset val="134"/>
      </rPr>
      <t>上壳</t>
    </r>
  </si>
  <si>
    <r>
      <rPr>
        <sz val="10"/>
        <rFont val="宋体"/>
        <family val="3"/>
        <charset val="134"/>
      </rPr>
      <t>压板</t>
    </r>
  </si>
  <si>
    <r>
      <rPr>
        <sz val="10"/>
        <rFont val="宋体"/>
        <family val="3"/>
        <charset val="134"/>
      </rPr>
      <t>下壳</t>
    </r>
  </si>
  <si>
    <r>
      <rPr>
        <sz val="10"/>
        <rFont val="宋体"/>
        <family val="3"/>
        <charset val="134"/>
      </rPr>
      <t>钢</t>
    </r>
    <r>
      <rPr>
        <sz val="10"/>
        <rFont val="Arial Narrow"/>
        <family val="2"/>
      </rPr>
      <t xml:space="preserve"> </t>
    </r>
  </si>
  <si>
    <r>
      <rPr>
        <sz val="10"/>
        <rFont val="宋体"/>
        <family val="3"/>
        <charset val="134"/>
      </rPr>
      <t>花键轴</t>
    </r>
  </si>
  <si>
    <r>
      <rPr>
        <sz val="10"/>
        <rFont val="宋体"/>
        <family val="3"/>
        <charset val="134"/>
      </rPr>
      <t>小轴</t>
    </r>
  </si>
  <si>
    <r>
      <rPr>
        <sz val="10"/>
        <rFont val="宋体"/>
        <family val="3"/>
        <charset val="134"/>
      </rPr>
      <t>上锁紧套</t>
    </r>
  </si>
  <si>
    <r>
      <rPr>
        <sz val="10"/>
        <rFont val="宋体"/>
        <family val="3"/>
        <charset val="134"/>
      </rPr>
      <t>下锁紧套</t>
    </r>
  </si>
  <si>
    <r>
      <rPr>
        <sz val="10"/>
        <rFont val="宋体"/>
        <family val="3"/>
        <charset val="134"/>
      </rPr>
      <t>斜齿轮</t>
    </r>
  </si>
  <si>
    <r>
      <rPr>
        <sz val="10"/>
        <rFont val="宋体"/>
        <family val="3"/>
        <charset val="134"/>
      </rPr>
      <t>油尺</t>
    </r>
  </si>
  <si>
    <r>
      <rPr>
        <sz val="10"/>
        <rFont val="宋体"/>
        <family val="3"/>
        <charset val="134"/>
      </rPr>
      <t>三角皮带轮</t>
    </r>
  </si>
  <si>
    <r>
      <rPr>
        <sz val="10"/>
        <rFont val="宋体"/>
        <family val="3"/>
        <charset val="134"/>
      </rPr>
      <t>隔环</t>
    </r>
  </si>
  <si>
    <r>
      <rPr>
        <sz val="10"/>
        <rFont val="宋体"/>
        <family val="3"/>
        <charset val="134"/>
      </rPr>
      <t>螺栓</t>
    </r>
  </si>
  <si>
    <r>
      <rPr>
        <sz val="10"/>
        <rFont val="宋体"/>
        <family val="3"/>
        <charset val="134"/>
      </rPr>
      <t>油泵底座</t>
    </r>
  </si>
  <si>
    <r>
      <rPr>
        <sz val="10"/>
        <rFont val="宋体"/>
        <family val="3"/>
        <charset val="134"/>
      </rPr>
      <t>后支架</t>
    </r>
  </si>
  <si>
    <r>
      <rPr>
        <sz val="10"/>
        <rFont val="宋体"/>
        <family val="3"/>
        <charset val="134"/>
      </rPr>
      <t>后支架左盖</t>
    </r>
  </si>
  <si>
    <r>
      <rPr>
        <sz val="10"/>
        <rFont val="宋体"/>
        <family val="3"/>
        <charset val="134"/>
      </rPr>
      <t>挡盖</t>
    </r>
  </si>
  <si>
    <r>
      <rPr>
        <sz val="10"/>
        <rFont val="宋体"/>
        <family val="3"/>
        <charset val="134"/>
      </rPr>
      <t>后支架上盖</t>
    </r>
  </si>
  <si>
    <r>
      <rPr>
        <sz val="10"/>
        <rFont val="宋体"/>
        <family val="3"/>
        <charset val="134"/>
      </rPr>
      <t>重量与</t>
    </r>
    <r>
      <rPr>
        <sz val="10"/>
        <rFont val="Arial Narrow"/>
        <family val="2"/>
      </rPr>
      <t>06-01</t>
    </r>
    <r>
      <rPr>
        <sz val="10"/>
        <rFont val="宋体"/>
        <family val="3"/>
        <charset val="134"/>
      </rPr>
      <t>为一件</t>
    </r>
  </si>
  <si>
    <r>
      <rPr>
        <sz val="10"/>
        <rFont val="宋体"/>
        <family val="3"/>
        <charset val="134"/>
      </rPr>
      <t>后支架右盖</t>
    </r>
  </si>
  <si>
    <r>
      <rPr>
        <sz val="10"/>
        <rFont val="宋体"/>
        <family val="3"/>
        <charset val="134"/>
      </rPr>
      <t>卷筒</t>
    </r>
  </si>
  <si>
    <t>预留跨</t>
  </si>
  <si>
    <r>
      <rPr>
        <sz val="10"/>
        <rFont val="宋体"/>
        <family val="3"/>
        <charset val="134"/>
      </rPr>
      <t>密封盖</t>
    </r>
  </si>
  <si>
    <r>
      <rPr>
        <sz val="10"/>
        <rFont val="宋体"/>
        <family val="3"/>
        <charset val="134"/>
      </rPr>
      <t>卷扬轴</t>
    </r>
  </si>
  <si>
    <r>
      <rPr>
        <sz val="10"/>
        <rFont val="宋体"/>
        <family val="3"/>
        <charset val="134"/>
      </rPr>
      <t>游星齿轮轴</t>
    </r>
  </si>
  <si>
    <r>
      <rPr>
        <sz val="10"/>
        <rFont val="宋体"/>
        <family val="3"/>
        <charset val="134"/>
      </rPr>
      <t>内齿圈</t>
    </r>
  </si>
  <si>
    <r>
      <rPr>
        <sz val="10"/>
        <rFont val="宋体"/>
        <family val="3"/>
        <charset val="134"/>
      </rPr>
      <t>制动盘</t>
    </r>
  </si>
  <si>
    <r>
      <rPr>
        <sz val="10"/>
        <rFont val="宋体"/>
        <family val="3"/>
        <charset val="134"/>
      </rPr>
      <t>游星齿轮架</t>
    </r>
  </si>
  <si>
    <r>
      <rPr>
        <sz val="10"/>
        <rFont val="宋体"/>
        <family val="3"/>
        <charset val="134"/>
      </rPr>
      <t>滑动齿轮</t>
    </r>
  </si>
  <si>
    <r>
      <rPr>
        <sz val="10"/>
        <rFont val="宋体"/>
        <family val="3"/>
        <charset val="134"/>
      </rPr>
      <t>挡圈</t>
    </r>
  </si>
  <si>
    <r>
      <rPr>
        <sz val="10"/>
        <rFont val="宋体"/>
        <family val="3"/>
        <charset val="134"/>
      </rPr>
      <t>压紧盖</t>
    </r>
  </si>
  <si>
    <r>
      <rPr>
        <sz val="10"/>
        <rFont val="宋体"/>
        <family val="3"/>
        <charset val="134"/>
      </rPr>
      <t>间隔外套</t>
    </r>
  </si>
  <si>
    <r>
      <rPr>
        <sz val="10"/>
        <rFont val="宋体"/>
        <family val="3"/>
        <charset val="134"/>
      </rPr>
      <t>游星齿轮</t>
    </r>
  </si>
  <si>
    <r>
      <rPr>
        <sz val="10"/>
        <rFont val="宋体"/>
        <family val="3"/>
        <charset val="134"/>
      </rPr>
      <t>中心齿轮</t>
    </r>
  </si>
  <si>
    <r>
      <rPr>
        <sz val="10"/>
        <rFont val="宋体"/>
        <family val="3"/>
        <charset val="134"/>
      </rPr>
      <t>油封盒</t>
    </r>
  </si>
  <si>
    <r>
      <rPr>
        <sz val="10"/>
        <rFont val="宋体"/>
        <family val="3"/>
        <charset val="134"/>
      </rPr>
      <t>转子</t>
    </r>
  </si>
  <si>
    <r>
      <rPr>
        <sz val="10"/>
        <rFont val="宋体"/>
        <family val="3"/>
        <charset val="134"/>
      </rPr>
      <t>接头</t>
    </r>
  </si>
  <si>
    <r>
      <rPr>
        <sz val="10"/>
        <rFont val="宋体"/>
        <family val="3"/>
        <charset val="134"/>
      </rPr>
      <t>盖</t>
    </r>
  </si>
  <si>
    <r>
      <rPr>
        <sz val="10"/>
        <rFont val="宋体"/>
        <family val="3"/>
        <charset val="134"/>
      </rPr>
      <t>螺塞</t>
    </r>
  </si>
  <si>
    <r>
      <rPr>
        <sz val="10"/>
        <rFont val="宋体"/>
        <family val="3"/>
        <charset val="134"/>
      </rPr>
      <t>密封盒</t>
    </r>
  </si>
  <si>
    <r>
      <rPr>
        <sz val="10"/>
        <rFont val="宋体"/>
        <family val="3"/>
        <charset val="134"/>
      </rPr>
      <t>定位轴套</t>
    </r>
  </si>
  <si>
    <r>
      <rPr>
        <sz val="10"/>
        <rFont val="宋体"/>
        <family val="3"/>
        <charset val="134"/>
      </rPr>
      <t>标尺杆</t>
    </r>
  </si>
  <si>
    <r>
      <rPr>
        <sz val="10"/>
        <rFont val="宋体"/>
        <family val="3"/>
        <charset val="134"/>
      </rPr>
      <t>本体</t>
    </r>
  </si>
  <si>
    <r>
      <rPr>
        <sz val="10"/>
        <rFont val="宋体"/>
        <family val="3"/>
        <charset val="134"/>
      </rPr>
      <t>垫</t>
    </r>
  </si>
  <si>
    <r>
      <rPr>
        <sz val="10"/>
        <rFont val="宋体"/>
        <family val="3"/>
        <charset val="134"/>
      </rPr>
      <t>上横梁</t>
    </r>
  </si>
  <si>
    <r>
      <rPr>
        <sz val="10"/>
        <rFont val="宋体"/>
        <family val="3"/>
        <charset val="134"/>
      </rPr>
      <t>轴承盒</t>
    </r>
  </si>
  <si>
    <r>
      <rPr>
        <sz val="10"/>
        <rFont val="宋体"/>
        <family val="3"/>
        <charset val="134"/>
      </rPr>
      <t>齿轮轴</t>
    </r>
  </si>
  <si>
    <r>
      <rPr>
        <sz val="10"/>
        <rFont val="宋体"/>
        <family val="3"/>
        <charset val="134"/>
      </rPr>
      <t>内间隔环</t>
    </r>
  </si>
  <si>
    <r>
      <rPr>
        <sz val="10"/>
        <rFont val="宋体"/>
        <family val="3"/>
        <charset val="134"/>
      </rPr>
      <t>小弧齿锥齿轮</t>
    </r>
  </si>
  <si>
    <r>
      <rPr>
        <sz val="10"/>
        <rFont val="宋体"/>
        <family val="3"/>
        <charset val="134"/>
      </rPr>
      <t>大弧齿锥齿轮</t>
    </r>
  </si>
  <si>
    <r>
      <rPr>
        <sz val="10"/>
        <rFont val="宋体"/>
        <family val="3"/>
        <charset val="134"/>
      </rPr>
      <t>挡油圈</t>
    </r>
  </si>
  <si>
    <r>
      <rPr>
        <sz val="10"/>
        <rFont val="宋体"/>
        <family val="3"/>
        <charset val="134"/>
      </rPr>
      <t>轴承盖</t>
    </r>
  </si>
  <si>
    <r>
      <rPr>
        <sz val="10"/>
        <rFont val="宋体"/>
        <family val="3"/>
        <charset val="134"/>
      </rPr>
      <t>锥面垫</t>
    </r>
  </si>
  <si>
    <r>
      <rPr>
        <sz val="10"/>
        <rFont val="宋体"/>
        <family val="3"/>
        <charset val="134"/>
      </rPr>
      <t>间隔套</t>
    </r>
  </si>
  <si>
    <r>
      <rPr>
        <sz val="10"/>
        <rFont val="宋体"/>
        <family val="3"/>
        <charset val="134"/>
      </rPr>
      <t>衬套</t>
    </r>
  </si>
  <si>
    <r>
      <rPr>
        <sz val="10"/>
        <rFont val="宋体"/>
        <family val="3"/>
        <charset val="134"/>
      </rPr>
      <t>立轴导筒</t>
    </r>
  </si>
  <si>
    <r>
      <rPr>
        <sz val="10"/>
        <rFont val="宋体"/>
        <family val="3"/>
        <charset val="134"/>
      </rPr>
      <t>铰链轴</t>
    </r>
  </si>
  <si>
    <r>
      <rPr>
        <sz val="10"/>
        <rFont val="宋体"/>
        <family val="3"/>
        <charset val="134"/>
      </rPr>
      <t>销轴</t>
    </r>
  </si>
  <si>
    <r>
      <rPr>
        <sz val="10"/>
        <rFont val="宋体"/>
        <family val="3"/>
        <charset val="134"/>
      </rPr>
      <t>拉紧螺栓</t>
    </r>
  </si>
  <si>
    <r>
      <rPr>
        <sz val="10"/>
        <rFont val="宋体"/>
        <family val="3"/>
        <charset val="134"/>
      </rPr>
      <t>球面垫圈</t>
    </r>
  </si>
  <si>
    <r>
      <rPr>
        <sz val="10"/>
        <rFont val="宋体"/>
        <family val="3"/>
        <charset val="134"/>
      </rPr>
      <t>螺母</t>
    </r>
  </si>
  <si>
    <r>
      <rPr>
        <sz val="10"/>
        <rFont val="宋体"/>
        <family val="3"/>
        <charset val="134"/>
      </rPr>
      <t>止动齿圈</t>
    </r>
  </si>
  <si>
    <r>
      <rPr>
        <sz val="10"/>
        <rFont val="宋体"/>
        <family val="3"/>
        <charset val="134"/>
      </rPr>
      <t>下卡盘体</t>
    </r>
  </si>
  <si>
    <r>
      <rPr>
        <sz val="10"/>
        <rFont val="宋体"/>
        <family val="3"/>
        <charset val="134"/>
      </rPr>
      <t>弧形块</t>
    </r>
  </si>
  <si>
    <r>
      <rPr>
        <sz val="10"/>
        <rFont val="宋体"/>
        <family val="3"/>
        <charset val="134"/>
      </rPr>
      <t>卡瓦体</t>
    </r>
  </si>
  <si>
    <r>
      <rPr>
        <sz val="10"/>
        <rFont val="宋体"/>
        <family val="3"/>
        <charset val="134"/>
      </rPr>
      <t>球面螺母</t>
    </r>
  </si>
  <si>
    <r>
      <rPr>
        <sz val="10"/>
        <rFont val="宋体"/>
        <family val="3"/>
        <charset val="134"/>
      </rPr>
      <t>卡盘罩</t>
    </r>
  </si>
  <si>
    <r>
      <rPr>
        <sz val="10"/>
        <rFont val="宋体"/>
        <family val="3"/>
        <charset val="134"/>
      </rPr>
      <t>卡瓦垫块</t>
    </r>
  </si>
  <si>
    <r>
      <rPr>
        <sz val="10"/>
        <rFont val="宋体"/>
        <family val="3"/>
        <charset val="134"/>
      </rPr>
      <t>卡盘座</t>
    </r>
  </si>
  <si>
    <r>
      <rPr>
        <sz val="10"/>
        <rFont val="宋体"/>
        <family val="3"/>
        <charset val="134"/>
      </rPr>
      <t>齿条座</t>
    </r>
  </si>
  <si>
    <r>
      <rPr>
        <sz val="10"/>
        <rFont val="宋体"/>
        <family val="3"/>
        <charset val="134"/>
      </rPr>
      <t>托架</t>
    </r>
  </si>
  <si>
    <r>
      <rPr>
        <sz val="10"/>
        <rFont val="宋体"/>
        <family val="3"/>
        <charset val="134"/>
      </rPr>
      <t>左旋带齿螺母</t>
    </r>
  </si>
  <si>
    <r>
      <rPr>
        <sz val="10"/>
        <rFont val="宋体"/>
        <family val="3"/>
        <charset val="134"/>
      </rPr>
      <t>右旋带齿螺母</t>
    </r>
  </si>
  <si>
    <r>
      <rPr>
        <sz val="10"/>
        <rFont val="宋体"/>
        <family val="3"/>
        <charset val="134"/>
      </rPr>
      <t>齿杆</t>
    </r>
  </si>
  <si>
    <r>
      <rPr>
        <sz val="10"/>
        <rFont val="宋体"/>
        <family val="3"/>
        <charset val="134"/>
      </rPr>
      <t>止动块</t>
    </r>
  </si>
  <si>
    <r>
      <rPr>
        <sz val="10"/>
        <rFont val="宋体"/>
        <family val="3"/>
        <charset val="134"/>
      </rPr>
      <t>限位键</t>
    </r>
  </si>
  <si>
    <r>
      <rPr>
        <sz val="10"/>
        <rFont val="宋体"/>
        <family val="3"/>
        <charset val="134"/>
      </rPr>
      <t>齿条</t>
    </r>
  </si>
  <si>
    <r>
      <rPr>
        <sz val="10"/>
        <rFont val="宋体"/>
        <family val="3"/>
        <charset val="134"/>
      </rPr>
      <t>衬环</t>
    </r>
  </si>
  <si>
    <r>
      <rPr>
        <sz val="10"/>
        <rFont val="宋体"/>
        <family val="3"/>
        <charset val="134"/>
      </rPr>
      <t>弧形体</t>
    </r>
  </si>
  <si>
    <r>
      <rPr>
        <sz val="10"/>
        <rFont val="宋体"/>
        <family val="3"/>
        <charset val="134"/>
      </rPr>
      <t>可拆衬环</t>
    </r>
  </si>
  <si>
    <r>
      <rPr>
        <sz val="10"/>
        <rFont val="宋体"/>
        <family val="3"/>
        <charset val="134"/>
      </rPr>
      <t>盖型螺母接头</t>
    </r>
  </si>
  <si>
    <r>
      <rPr>
        <sz val="10"/>
        <rFont val="宋体"/>
        <family val="3"/>
        <charset val="134"/>
      </rPr>
      <t>垫板</t>
    </r>
  </si>
  <si>
    <r>
      <rPr>
        <sz val="10"/>
        <rFont val="宋体"/>
        <family val="3"/>
        <charset val="134"/>
      </rPr>
      <t>螺母堵</t>
    </r>
  </si>
  <si>
    <r>
      <rPr>
        <sz val="10"/>
        <rFont val="宋体"/>
        <family val="3"/>
        <charset val="134"/>
      </rPr>
      <t>接头体</t>
    </r>
  </si>
  <si>
    <r>
      <rPr>
        <sz val="10"/>
        <rFont val="宋体"/>
        <family val="3"/>
        <charset val="134"/>
      </rPr>
      <t>弯头</t>
    </r>
  </si>
  <si>
    <r>
      <rPr>
        <sz val="10"/>
        <rFont val="宋体"/>
        <family val="3"/>
        <charset val="134"/>
      </rPr>
      <t>盖形螺母</t>
    </r>
  </si>
  <si>
    <r>
      <rPr>
        <sz val="10"/>
        <rFont val="宋体"/>
        <family val="3"/>
        <charset val="134"/>
      </rPr>
      <t>仪表板</t>
    </r>
  </si>
  <si>
    <r>
      <rPr>
        <sz val="10"/>
        <rFont val="宋体"/>
        <family val="3"/>
        <charset val="134"/>
      </rPr>
      <t>固定板</t>
    </r>
  </si>
  <si>
    <r>
      <rPr>
        <sz val="10"/>
        <rFont val="宋体"/>
        <family val="3"/>
        <charset val="134"/>
      </rPr>
      <t>缓冲接头</t>
    </r>
  </si>
  <si>
    <r>
      <rPr>
        <sz val="10"/>
        <rFont val="宋体"/>
        <family val="3"/>
        <charset val="134"/>
      </rPr>
      <t>接头座</t>
    </r>
  </si>
  <si>
    <r>
      <rPr>
        <sz val="10"/>
        <rFont val="宋体"/>
        <family val="3"/>
        <charset val="134"/>
      </rPr>
      <t>高压排体</t>
    </r>
  </si>
  <si>
    <r>
      <rPr>
        <sz val="10"/>
        <rFont val="宋体"/>
        <family val="3"/>
        <charset val="134"/>
      </rPr>
      <t>弯头体</t>
    </r>
  </si>
  <si>
    <r>
      <rPr>
        <sz val="10"/>
        <rFont val="宋体"/>
        <family val="3"/>
        <charset val="134"/>
      </rPr>
      <t>三通</t>
    </r>
  </si>
  <si>
    <r>
      <rPr>
        <sz val="10"/>
        <rFont val="宋体"/>
        <family val="3"/>
        <charset val="134"/>
      </rPr>
      <t>三通接头</t>
    </r>
  </si>
  <si>
    <r>
      <rPr>
        <sz val="10"/>
        <rFont val="宋体"/>
        <family val="3"/>
        <charset val="134"/>
      </rPr>
      <t>手把</t>
    </r>
  </si>
  <si>
    <r>
      <rPr>
        <sz val="10"/>
        <rFont val="宋体"/>
        <family val="3"/>
        <charset val="134"/>
      </rPr>
      <t>偏心轮销钉</t>
    </r>
  </si>
  <si>
    <r>
      <rPr>
        <sz val="10"/>
        <rFont val="宋体"/>
        <family val="3"/>
        <charset val="134"/>
      </rPr>
      <t>垫圈</t>
    </r>
  </si>
  <si>
    <r>
      <rPr>
        <sz val="10"/>
        <rFont val="宋体"/>
        <family val="3"/>
        <charset val="134"/>
      </rPr>
      <t>杠杆</t>
    </r>
  </si>
  <si>
    <r>
      <rPr>
        <sz val="10"/>
        <rFont val="宋体"/>
        <family val="3"/>
        <charset val="134"/>
      </rPr>
      <t>支柱螺钉</t>
    </r>
  </si>
  <si>
    <r>
      <rPr>
        <sz val="10"/>
        <rFont val="宋体"/>
        <family val="3"/>
        <charset val="134"/>
      </rPr>
      <t>定向螺栓</t>
    </r>
  </si>
  <si>
    <r>
      <rPr>
        <sz val="10"/>
        <rFont val="宋体"/>
        <family val="3"/>
        <charset val="134"/>
      </rPr>
      <t>下制带</t>
    </r>
  </si>
  <si>
    <r>
      <rPr>
        <sz val="10"/>
        <rFont val="宋体"/>
        <family val="3"/>
        <charset val="134"/>
      </rPr>
      <t>上制带</t>
    </r>
  </si>
  <si>
    <r>
      <rPr>
        <sz val="10"/>
        <rFont val="宋体"/>
        <family val="3"/>
        <charset val="134"/>
      </rPr>
      <t>底架体</t>
    </r>
  </si>
  <si>
    <r>
      <rPr>
        <sz val="10"/>
        <rFont val="宋体"/>
        <family val="3"/>
        <charset val="134"/>
      </rPr>
      <t>底座体</t>
    </r>
  </si>
  <si>
    <r>
      <rPr>
        <sz val="10"/>
        <rFont val="宋体"/>
        <family val="3"/>
        <charset val="134"/>
      </rPr>
      <t>法兰</t>
    </r>
  </si>
  <si>
    <r>
      <rPr>
        <sz val="12"/>
        <rFont val="Arial Narrow"/>
        <family val="2"/>
      </rPr>
      <t xml:space="preserve"> </t>
    </r>
    <r>
      <rPr>
        <sz val="12"/>
        <rFont val="宋体"/>
        <family val="3"/>
        <charset val="134"/>
      </rPr>
      <t>在产品成本合计</t>
    </r>
  </si>
  <si>
    <t>其中：   备件库</t>
  </si>
  <si>
    <t>机联</t>
  </si>
  <si>
    <t>装配</t>
  </si>
  <si>
    <t>结构件</t>
  </si>
  <si>
    <t>净值</t>
  </si>
  <si>
    <t>总重（KG）</t>
  </si>
  <si>
    <t>XB20-01.003</t>
  </si>
  <si>
    <t>XB20-01.008</t>
  </si>
  <si>
    <t>XB20-01.015</t>
  </si>
  <si>
    <t>XB20-01.017</t>
  </si>
  <si>
    <t>摩擦片固定盘</t>
  </si>
  <si>
    <t>XB20-0102.001</t>
  </si>
  <si>
    <t>BW1200A 020503A-03</t>
  </si>
  <si>
    <t>BW1200A 0205A-15</t>
  </si>
  <si>
    <t>XB20-02.008</t>
  </si>
  <si>
    <t>小锥齿轮</t>
  </si>
  <si>
    <t>XB20-02.018A</t>
  </si>
  <si>
    <t>防护螺母</t>
  </si>
  <si>
    <t>XB20-02.019</t>
  </si>
  <si>
    <t>下透盖</t>
  </si>
  <si>
    <t>XB20-02.027</t>
  </si>
  <si>
    <t>销</t>
  </si>
  <si>
    <t>XB20-03.004</t>
  </si>
  <si>
    <t>主动轴</t>
  </si>
  <si>
    <t>XB20-04.001</t>
  </si>
  <si>
    <t>XB20-04.002</t>
  </si>
  <si>
    <t>XB20-04.007</t>
  </si>
  <si>
    <t>双联齿轮</t>
  </si>
  <si>
    <t>XB20-04.008A</t>
  </si>
  <si>
    <t>拨叉臂</t>
  </si>
  <si>
    <t>XB20-04.009A</t>
  </si>
  <si>
    <t>XB20-04.010</t>
  </si>
  <si>
    <t>定位环</t>
  </si>
  <si>
    <t>XB20-04.012</t>
  </si>
  <si>
    <t>XB20-04.013</t>
  </si>
  <si>
    <t>XB20-04.014</t>
  </si>
  <si>
    <t>XB20-04.016A</t>
  </si>
  <si>
    <t>XB20-04.020</t>
  </si>
  <si>
    <t>XB20-04.025</t>
  </si>
  <si>
    <t>XB20-04.030</t>
  </si>
  <si>
    <t>XB20-04.032</t>
  </si>
  <si>
    <t>XB20-04.034</t>
  </si>
  <si>
    <t>XB20-04.035</t>
  </si>
  <si>
    <t>XB20-04.038A</t>
  </si>
  <si>
    <t>XB20-04.046A</t>
  </si>
  <si>
    <t>XB20-04.047</t>
  </si>
  <si>
    <t>扁头带螺纹销轴</t>
  </si>
  <si>
    <t>XB1000  3-10-11</t>
  </si>
  <si>
    <t>联动杆</t>
  </si>
  <si>
    <t>XB1000  3-13-3</t>
  </si>
  <si>
    <t>定位销</t>
  </si>
  <si>
    <t>XB1000  3-13-5</t>
  </si>
  <si>
    <t>XB20-05.005</t>
  </si>
  <si>
    <t>XB20-05.007</t>
  </si>
  <si>
    <t>XB20-05.013</t>
  </si>
  <si>
    <t>SPS20N-05.011</t>
  </si>
  <si>
    <t>行星轮</t>
  </si>
  <si>
    <t>SPS20N-05.023</t>
  </si>
  <si>
    <t>端盖</t>
  </si>
  <si>
    <t>XB20-08.002</t>
  </si>
  <si>
    <t>XB20-08.005</t>
  </si>
  <si>
    <t>联接齿套</t>
  </si>
  <si>
    <t>SPS20N-07.004</t>
  </si>
  <si>
    <t>SPS20N-07.005</t>
  </si>
  <si>
    <t>SPS20N-07.007</t>
  </si>
  <si>
    <t>SPS20N-07.008</t>
  </si>
  <si>
    <t>水刹车支座</t>
  </si>
  <si>
    <t>XB20-0801</t>
  </si>
  <si>
    <t>XB20-0802.002</t>
  </si>
  <si>
    <t>连杆</t>
  </si>
  <si>
    <t>XB20-0802.003</t>
  </si>
  <si>
    <t>XB20-080201</t>
  </si>
  <si>
    <t>轴座</t>
  </si>
  <si>
    <t>XB20-080202</t>
  </si>
  <si>
    <t>SPS20N-0701.034</t>
  </si>
  <si>
    <t>支座</t>
  </si>
  <si>
    <t>SPS20N-0701.043</t>
  </si>
  <si>
    <t>SPS20N-0701.047</t>
  </si>
  <si>
    <t>铰支座</t>
  </si>
  <si>
    <t>SPS20N-070101</t>
  </si>
  <si>
    <t>管</t>
  </si>
  <si>
    <t>SPS20N-11.001</t>
  </si>
  <si>
    <t>螺钉</t>
  </si>
  <si>
    <t>XB20-09.002</t>
  </si>
  <si>
    <t>XB20A-02.006</t>
  </si>
  <si>
    <t>回转器体</t>
  </si>
  <si>
    <t>XB20A-02.010</t>
  </si>
  <si>
    <t>XB20A-04.015B</t>
  </si>
  <si>
    <r>
      <rPr>
        <b/>
        <sz val="18"/>
        <rFont val="宋体"/>
        <family val="3"/>
        <charset val="134"/>
      </rPr>
      <t>存货</t>
    </r>
    <r>
      <rPr>
        <b/>
        <sz val="18"/>
        <rFont val="Arial Narrow"/>
        <family val="2"/>
      </rPr>
      <t>-</t>
    </r>
    <r>
      <rPr>
        <b/>
        <sz val="18"/>
        <rFont val="宋体"/>
        <family val="3"/>
        <charset val="134"/>
      </rPr>
      <t>在产品（XB-2000A）评估明细表</t>
    </r>
  </si>
  <si>
    <t>金额单位:人民币元</t>
  </si>
  <si>
    <t>清产核资损失情况</t>
  </si>
  <si>
    <t>核实前单个重量（KG）</t>
  </si>
  <si>
    <t>不能继续使用的存货材质</t>
  </si>
  <si>
    <t>账面数量</t>
  </si>
  <si>
    <r>
      <rPr>
        <b/>
        <sz val="10"/>
        <rFont val="Times New Roman"/>
        <family val="1"/>
      </rPr>
      <t>数量</t>
    </r>
  </si>
  <si>
    <r>
      <rPr>
        <b/>
        <sz val="10"/>
        <rFont val="Times New Roman"/>
        <family val="1"/>
      </rPr>
      <t>金额</t>
    </r>
  </si>
  <si>
    <r>
      <rPr>
        <b/>
        <sz val="10"/>
        <rFont val="Times New Roman"/>
        <family val="1"/>
      </rPr>
      <t>损失原因</t>
    </r>
  </si>
  <si>
    <r>
      <rPr>
        <b/>
        <sz val="10"/>
        <rFont val="Times New Roman"/>
        <family val="1"/>
      </rPr>
      <t>损失类型</t>
    </r>
  </si>
  <si>
    <t>在产品成本合计</t>
  </si>
  <si>
    <t>其中：    备件库</t>
  </si>
  <si>
    <t>装配车间</t>
  </si>
  <si>
    <t>结构件车间</t>
  </si>
  <si>
    <t>下接头</t>
  </si>
  <si>
    <t>SPS4-00.002</t>
  </si>
  <si>
    <t>上接头</t>
  </si>
  <si>
    <t>SPS4-00.003</t>
  </si>
  <si>
    <t>伞齿轮</t>
  </si>
  <si>
    <t>SPS4-03.002</t>
  </si>
  <si>
    <t>带轴伞齿轮</t>
  </si>
  <si>
    <t>SPS4-03.003A</t>
  </si>
  <si>
    <t>SPS4-03.004</t>
  </si>
  <si>
    <t>法兰盘</t>
  </si>
  <si>
    <t>SPS4-03.006A</t>
  </si>
  <si>
    <t>GPF-1500,06-02</t>
  </si>
  <si>
    <t>套筒</t>
  </si>
  <si>
    <t>GPF-1500,06-04</t>
  </si>
  <si>
    <t>GPF-1500,06-05</t>
  </si>
  <si>
    <t>轴承座套</t>
  </si>
  <si>
    <t>GPF-1500,06-07</t>
  </si>
  <si>
    <t>牙嵌离合器内套</t>
  </si>
  <si>
    <t>GPF-1500,06-12</t>
  </si>
  <si>
    <t>GPF-1500,06-13</t>
  </si>
  <si>
    <t>GPF-1500,06-15</t>
  </si>
  <si>
    <t>GPF-1500,06-19</t>
  </si>
  <si>
    <t>GPF-1500,06-20</t>
  </si>
  <si>
    <t>轴承套</t>
  </si>
  <si>
    <t>GPF-1500,06-21</t>
  </si>
  <si>
    <t>双向牙嵌离合器</t>
  </si>
  <si>
    <t>GPF-1500,06-24</t>
  </si>
  <si>
    <t>GPF-1500,06-26</t>
  </si>
  <si>
    <t>第三轴</t>
  </si>
  <si>
    <t>GPF-1500,06-27</t>
  </si>
  <si>
    <t>轴承压盖</t>
  </si>
  <si>
    <t>GPF-1500,06-30</t>
  </si>
  <si>
    <t>孔用挡圈</t>
  </si>
  <si>
    <t>GPF-1500,06-31</t>
  </si>
  <si>
    <t>GPF-1500,06-32</t>
  </si>
  <si>
    <t>双联推移齿轮</t>
  </si>
  <si>
    <t>GPF-1500,06-33</t>
  </si>
  <si>
    <t>变速手柄座</t>
  </si>
  <si>
    <t>GPF-1500,06-36A</t>
  </si>
  <si>
    <t>变速手柄盖</t>
  </si>
  <si>
    <t>GPF-1500,06-37</t>
  </si>
  <si>
    <t>球</t>
  </si>
  <si>
    <t>GPF-1500,06-38</t>
  </si>
  <si>
    <t>限位板</t>
  </si>
  <si>
    <t>GPF-1500,06-40</t>
  </si>
  <si>
    <t>GPF-1500,06-41</t>
  </si>
  <si>
    <t>GPF-1500,06-42</t>
  </si>
  <si>
    <t>GPF-1500,06-43</t>
  </si>
  <si>
    <t>轴用挡圈</t>
  </si>
  <si>
    <t>GPF-1500,06-45</t>
  </si>
  <si>
    <t>GPF-1500,06-47</t>
  </si>
  <si>
    <t>第二轴</t>
  </si>
  <si>
    <t>GPF-1500,06-48</t>
  </si>
  <si>
    <t>GPF-1500,06-49</t>
  </si>
  <si>
    <t>GPF-1500,06-50</t>
  </si>
  <si>
    <t>GPF-1500,06-51</t>
  </si>
  <si>
    <t>GPF-1500,06-52</t>
  </si>
  <si>
    <t>GPF-1500,06-54</t>
  </si>
  <si>
    <t>GPF-1500,06-55A</t>
  </si>
  <si>
    <t>GPF-1500,06-56</t>
  </si>
  <si>
    <t>GPF-1500,06-57</t>
  </si>
  <si>
    <t>球头连杆</t>
  </si>
  <si>
    <t>GPF-1500,06-58</t>
  </si>
  <si>
    <t>小连杆</t>
  </si>
  <si>
    <t>GPF-1500,06-59</t>
  </si>
  <si>
    <t>T型销钉</t>
  </si>
  <si>
    <t>GPF-1500,06-60</t>
  </si>
  <si>
    <t>弹簧片</t>
  </si>
  <si>
    <t>GPF-1500,06-64</t>
  </si>
  <si>
    <t>上箱体</t>
  </si>
  <si>
    <t>GPF-1500,06-65</t>
  </si>
  <si>
    <t>下箱体</t>
  </si>
  <si>
    <t>GPF-1500,06-66A</t>
  </si>
  <si>
    <t>GPF-1500,06-68</t>
  </si>
  <si>
    <t>GPF-1500,06-70</t>
  </si>
  <si>
    <t>油塞</t>
  </si>
  <si>
    <t>GPF-1500,06-72</t>
  </si>
  <si>
    <t>挂角</t>
  </si>
  <si>
    <t>GPF-1500,06-73</t>
  </si>
  <si>
    <t>GPF-1500,06-74</t>
  </si>
  <si>
    <t>GPF-1500,06-75</t>
  </si>
  <si>
    <t>变速手柄球座</t>
  </si>
  <si>
    <t>GPF-1500,06-76</t>
  </si>
  <si>
    <t>支承板</t>
  </si>
  <si>
    <t>GPF-1500,06-77</t>
  </si>
  <si>
    <t>盖板</t>
  </si>
  <si>
    <t>0601-02</t>
  </si>
  <si>
    <t>0601-05</t>
  </si>
  <si>
    <t>0602-01</t>
  </si>
  <si>
    <t>0602-02</t>
  </si>
  <si>
    <t>SPS4-06.001</t>
  </si>
  <si>
    <t>转台</t>
  </si>
  <si>
    <t>SPS4-06.002A</t>
  </si>
  <si>
    <t>SPS4-06.003A</t>
  </si>
  <si>
    <t>SPS12-12.001D</t>
  </si>
  <si>
    <t>SPS12-12.004D</t>
  </si>
  <si>
    <t>SPS12-12.005D</t>
  </si>
  <si>
    <t>SPT8-03.007</t>
  </si>
  <si>
    <t>SPT8-03.008</t>
  </si>
  <si>
    <t>壳体</t>
  </si>
  <si>
    <t>SPT8-03.009</t>
  </si>
  <si>
    <t>挡油盘</t>
  </si>
  <si>
    <t>SPT8-03.014</t>
  </si>
  <si>
    <t>SPT8-03.015</t>
  </si>
  <si>
    <t>SPT8-03.016</t>
  </si>
  <si>
    <t>SPT8-03.018</t>
  </si>
  <si>
    <t>拨柱</t>
  </si>
  <si>
    <t>SPT8-03.019</t>
  </si>
  <si>
    <t>SPT8-03.023</t>
  </si>
  <si>
    <t>承力座</t>
  </si>
  <si>
    <t>SPT8-03.026A</t>
  </si>
  <si>
    <t>SPT8-03.030</t>
  </si>
  <si>
    <t>SPT8-03.031</t>
  </si>
  <si>
    <t>SPT8-03.032</t>
  </si>
  <si>
    <t>SPT8-03.033</t>
  </si>
  <si>
    <t>转盘轴</t>
  </si>
  <si>
    <t>SPT8-0302</t>
  </si>
  <si>
    <t>胶管法兰</t>
  </si>
  <si>
    <t>SPS4-14.001A</t>
  </si>
  <si>
    <t>椎体法兰盘</t>
  </si>
  <si>
    <t>SPS4-14.002A</t>
  </si>
  <si>
    <t>锥压套</t>
  </si>
  <si>
    <t>SPS4-14.003A</t>
  </si>
  <si>
    <t>卡瓦</t>
  </si>
  <si>
    <t>SPS4-14.004A</t>
  </si>
  <si>
    <t>芯管</t>
  </si>
  <si>
    <t>SPS4-14.005A</t>
  </si>
  <si>
    <t>卡子</t>
  </si>
  <si>
    <t>SPS4-14.006A</t>
  </si>
  <si>
    <t>双头螺栓</t>
  </si>
  <si>
    <t>RPS-1500,0801-01</t>
  </si>
  <si>
    <t>RPS-1500,0801-07</t>
  </si>
  <si>
    <t>手钮</t>
  </si>
  <si>
    <t>GPF-1500,05010403-02</t>
  </si>
  <si>
    <t>GPF-1500,0503-25</t>
  </si>
  <si>
    <t>弧形板</t>
  </si>
  <si>
    <t>GPF-1500,0503-43</t>
  </si>
  <si>
    <t>减载轴套</t>
  </si>
  <si>
    <t>GPF-1500,07-01</t>
  </si>
  <si>
    <t>GPF-1500,07-04</t>
  </si>
  <si>
    <t>被动摩擦盘</t>
  </si>
  <si>
    <t>GPF-1500,07-06</t>
  </si>
  <si>
    <t>齿圈</t>
  </si>
  <si>
    <t>GPF-1500,07-08</t>
  </si>
  <si>
    <t>内摩擦盘</t>
  </si>
  <si>
    <t>GPF-1500,07-09</t>
  </si>
  <si>
    <t>GPF-1500,07-11</t>
  </si>
  <si>
    <t>GPF-1500,07-12</t>
  </si>
  <si>
    <t>滚轮</t>
  </si>
  <si>
    <t>GPF-1500,07-13</t>
  </si>
  <si>
    <t>压紧滑块</t>
  </si>
  <si>
    <t>GPF-1500,07-14</t>
  </si>
  <si>
    <t>GPF-1500,07-15</t>
  </si>
  <si>
    <t>GPF-1500,07-17A</t>
  </si>
  <si>
    <t>杠杆支撑</t>
  </si>
  <si>
    <t>GPF-1500,07-18</t>
  </si>
  <si>
    <t>弹簧</t>
  </si>
  <si>
    <t>GPF-1500,07-19</t>
  </si>
  <si>
    <t>隔离环</t>
  </si>
  <si>
    <t>GPF-1500,07-20</t>
  </si>
  <si>
    <t>间隔环</t>
  </si>
  <si>
    <t>GPF-1500,07-22</t>
  </si>
  <si>
    <t>GPF-1500,07-23</t>
  </si>
  <si>
    <t>GPF-1500,07-24</t>
  </si>
  <si>
    <t>GPF-1500,07-27</t>
  </si>
  <si>
    <t>GPF-1500,07-28</t>
  </si>
  <si>
    <t>GPF-1500,07-29</t>
  </si>
  <si>
    <t>窗板</t>
  </si>
  <si>
    <t>GPF-1500,07-30</t>
  </si>
  <si>
    <t>左旋螺纹连接叉</t>
  </si>
  <si>
    <t>GPF-1500,07-31</t>
  </si>
  <si>
    <t>螺杆</t>
  </si>
  <si>
    <t>GPF-1500,07-32</t>
  </si>
  <si>
    <t>右旋螺纹连接叉</t>
  </si>
  <si>
    <t>GPF-1500,07-33</t>
  </si>
  <si>
    <t>GPF-1500,07-34</t>
  </si>
  <si>
    <t>拨动轴承座</t>
  </si>
  <si>
    <t>GPF-1500,07-36</t>
  </si>
  <si>
    <t>挡油片</t>
  </si>
  <si>
    <t>GPF-1500,07-37</t>
  </si>
  <si>
    <t>垫片</t>
  </si>
  <si>
    <t>GPF-1500,07-38</t>
  </si>
  <si>
    <t>主动摩擦盘</t>
  </si>
  <si>
    <t>GPF-1500,0701</t>
  </si>
  <si>
    <t>齿片</t>
  </si>
  <si>
    <t>GPF-1500,0701-01</t>
  </si>
  <si>
    <t>摩擦片</t>
  </si>
  <si>
    <t>GPF-1500,0701-03</t>
  </si>
  <si>
    <t>压紧盘</t>
  </si>
  <si>
    <t>GPF-1500,0702-01</t>
  </si>
  <si>
    <t>销钉</t>
  </si>
  <si>
    <t>GPF-1500,0702-02</t>
  </si>
  <si>
    <t>外壳</t>
  </si>
  <si>
    <t>GPF-1500,0703-02</t>
  </si>
  <si>
    <t>撑脚</t>
  </si>
  <si>
    <t>GPF-1500,0703-03</t>
  </si>
  <si>
    <t>GPF-1500,0704</t>
  </si>
  <si>
    <t>导向定位销</t>
  </si>
  <si>
    <t>GPF-1500,0705-01</t>
  </si>
  <si>
    <t>销柄</t>
  </si>
  <si>
    <t>GPF-1500,0705-02</t>
  </si>
  <si>
    <t>GPF-1500,0706-01</t>
  </si>
  <si>
    <t>GPF-1500,0706-02</t>
  </si>
  <si>
    <t>SPS4-16.001</t>
  </si>
  <si>
    <t>SPS4-16.003</t>
  </si>
  <si>
    <t>提梁</t>
  </si>
  <si>
    <t>SPT8-21.001</t>
  </si>
  <si>
    <t>进水弯管</t>
  </si>
  <si>
    <t>SPT8-21.002A</t>
  </si>
  <si>
    <t>SPT8-21.003</t>
  </si>
  <si>
    <t>保持架</t>
  </si>
  <si>
    <t>SPT8-21.004</t>
  </si>
  <si>
    <t>SPT8-21.005</t>
  </si>
  <si>
    <t>SPT8-21.007</t>
  </si>
  <si>
    <t>锁母</t>
  </si>
  <si>
    <t>SPT8-21.008</t>
  </si>
  <si>
    <t>锁片</t>
  </si>
  <si>
    <t>SPT8-21.009</t>
  </si>
  <si>
    <t>SPT8-21.010</t>
  </si>
  <si>
    <t>SPT8-21.011</t>
  </si>
  <si>
    <t>SPT8-21.012</t>
  </si>
  <si>
    <t>SPT8-21.017</t>
  </si>
  <si>
    <t>SPT8-21.018</t>
  </si>
  <si>
    <t>轴承挡盖</t>
  </si>
  <si>
    <t>SPS4-02.001</t>
  </si>
  <si>
    <t>罩子</t>
  </si>
  <si>
    <t>SPS4-02.006</t>
  </si>
  <si>
    <t>SPS4-02.010</t>
  </si>
  <si>
    <t>SPS4-02.012</t>
  </si>
  <si>
    <t>轴承座</t>
  </si>
  <si>
    <t>SPS4-0201</t>
  </si>
  <si>
    <t>底架</t>
  </si>
  <si>
    <t>SPS4-0202A</t>
  </si>
  <si>
    <t>支架Ⅰ</t>
  </si>
  <si>
    <t>SPS4-020201A</t>
  </si>
  <si>
    <t>罩体</t>
  </si>
  <si>
    <t>SPS4-0702A</t>
  </si>
  <si>
    <t>SPS4-0802A</t>
  </si>
  <si>
    <t>SPS4-11.002</t>
  </si>
  <si>
    <t>SPS4-1101A</t>
  </si>
  <si>
    <t>面板</t>
  </si>
  <si>
    <t>SPS4-12.001A</t>
  </si>
  <si>
    <t>SPS4-07.003A</t>
  </si>
  <si>
    <t>SPS4-1201A</t>
  </si>
  <si>
    <t>泥浆泵支架一</t>
  </si>
  <si>
    <t>SPS4-0101A</t>
  </si>
  <si>
    <t>泥浆泵支架二</t>
  </si>
  <si>
    <t>SPS4-0103A</t>
  </si>
  <si>
    <t>柴油机支架</t>
  </si>
  <si>
    <t>SPS4-0104</t>
  </si>
  <si>
    <t>调节螺栓</t>
  </si>
  <si>
    <t>SPS4-01.005A</t>
  </si>
  <si>
    <t>中间轮</t>
  </si>
  <si>
    <t>SPS6Z-02.001</t>
  </si>
  <si>
    <t>SPS6Z-02.002</t>
  </si>
  <si>
    <t>SPS6Z-02.004</t>
  </si>
  <si>
    <t>SPS6Z-02.005</t>
  </si>
  <si>
    <t>SPS6Z-02.006</t>
  </si>
  <si>
    <t>齿轮罩</t>
  </si>
  <si>
    <t>SPS6Z-0202</t>
  </si>
  <si>
    <t>SPS6Z-0203.001</t>
  </si>
  <si>
    <t>SPS6Z-0203.002</t>
  </si>
  <si>
    <t>SPS6Z-0203.004</t>
  </si>
  <si>
    <t>支撑管</t>
  </si>
  <si>
    <t>SPS6Z-0203.005</t>
  </si>
  <si>
    <t>SPS6Z-0203.006</t>
  </si>
  <si>
    <t>SPS6Z-0203.010</t>
  </si>
  <si>
    <t>SPS6Z-0203.012</t>
  </si>
  <si>
    <t>弯板</t>
  </si>
  <si>
    <t>SPS6Z-0203.015</t>
  </si>
  <si>
    <t>SPS6Z-020301</t>
  </si>
  <si>
    <t>SPS6Z-020302</t>
  </si>
  <si>
    <t>凸轮</t>
  </si>
  <si>
    <t>SPS6Z-020303.001</t>
  </si>
  <si>
    <t>棘爪</t>
  </si>
  <si>
    <t>SPS6Z-020304</t>
  </si>
  <si>
    <t>支撑座</t>
  </si>
  <si>
    <t>SPS6Z-020305</t>
  </si>
  <si>
    <t>SPS6Z-020402.001</t>
  </si>
  <si>
    <t>SPS6Z-0205.002</t>
  </si>
  <si>
    <t>SPS6Z-0205.004</t>
  </si>
  <si>
    <t>支架上盖</t>
  </si>
  <si>
    <t>SPS6Z-0205.005</t>
  </si>
  <si>
    <t>SPS6Z-0205.006</t>
  </si>
  <si>
    <t>SPS6Z-0205.007</t>
  </si>
  <si>
    <t>支架</t>
  </si>
  <si>
    <t>SPS6Z-0205.008</t>
  </si>
  <si>
    <t>SPS6Z-0205.011</t>
  </si>
  <si>
    <t>SPS6Z-020501.002</t>
  </si>
  <si>
    <t>行星齿轮</t>
  </si>
  <si>
    <t>07-21</t>
  </si>
  <si>
    <t>机架</t>
  </si>
  <si>
    <t>SPS6Z-0206</t>
  </si>
  <si>
    <t>机架体</t>
  </si>
  <si>
    <t>SPS6ZD-0101</t>
  </si>
  <si>
    <t>SPS4-03.009</t>
  </si>
  <si>
    <t>SPS4-03.010</t>
  </si>
  <si>
    <t>支撑板</t>
  </si>
  <si>
    <t>SPS600ZD-0207.003</t>
  </si>
  <si>
    <t>连接板</t>
  </si>
  <si>
    <t>SPS600ZD-0207.004</t>
  </si>
  <si>
    <t>SPS600ZD-0207</t>
  </si>
  <si>
    <t>左轴承座</t>
  </si>
  <si>
    <t>0501-01</t>
  </si>
  <si>
    <t>提升盘</t>
  </si>
  <si>
    <t>0501-17</t>
  </si>
  <si>
    <t>导架</t>
  </si>
  <si>
    <t>0501-18</t>
  </si>
  <si>
    <t>右轴承座</t>
  </si>
  <si>
    <t>0501-22</t>
  </si>
  <si>
    <r>
      <rPr>
        <b/>
        <sz val="18"/>
        <rFont val="宋体"/>
        <family val="3"/>
        <charset val="134"/>
      </rPr>
      <t>存货</t>
    </r>
    <r>
      <rPr>
        <b/>
        <sz val="18"/>
        <rFont val="Arial Narrow"/>
        <family val="2"/>
      </rPr>
      <t>-</t>
    </r>
    <r>
      <rPr>
        <b/>
        <sz val="18"/>
        <rFont val="宋体"/>
        <family val="3"/>
        <charset val="134"/>
      </rPr>
      <t>在产品（SPS600ZD）评估明细表</t>
    </r>
  </si>
  <si>
    <t>组</t>
  </si>
  <si>
    <t>临时01</t>
  </si>
  <si>
    <t>其中：     备件库</t>
  </si>
  <si>
    <t xml:space="preserve">钢 </t>
  </si>
  <si>
    <t>滑板支承</t>
  </si>
  <si>
    <t>02-16</t>
  </si>
  <si>
    <t>02-19</t>
  </si>
  <si>
    <t>02-21</t>
  </si>
  <si>
    <t>曲轴</t>
  </si>
  <si>
    <t>02-23</t>
  </si>
  <si>
    <t>02-25</t>
  </si>
  <si>
    <t>补块</t>
  </si>
  <si>
    <t>0201-20</t>
  </si>
  <si>
    <t>支架块</t>
  </si>
  <si>
    <t>0202-01</t>
  </si>
  <si>
    <t>0202-02</t>
  </si>
  <si>
    <t>旋轴</t>
  </si>
  <si>
    <t>0202-04</t>
  </si>
  <si>
    <t>卡块</t>
  </si>
  <si>
    <t>0202-05</t>
  </si>
  <si>
    <t>0204-03</t>
  </si>
  <si>
    <t>0205A-01</t>
  </si>
  <si>
    <t>0205A-02</t>
  </si>
  <si>
    <t>0205A-04</t>
  </si>
  <si>
    <t>铰座</t>
  </si>
  <si>
    <t>0205A-05</t>
  </si>
  <si>
    <t>0205A-06</t>
  </si>
  <si>
    <t>0205A-07</t>
  </si>
  <si>
    <t>调整螺栓</t>
  </si>
  <si>
    <t>0205A-10</t>
  </si>
  <si>
    <t>推盘</t>
  </si>
  <si>
    <t>0205A-11</t>
  </si>
  <si>
    <t>0205A-13</t>
  </si>
  <si>
    <t>0205A-14</t>
  </si>
  <si>
    <t>0205A-15</t>
  </si>
  <si>
    <t>0205A-17</t>
  </si>
  <si>
    <t>长套</t>
  </si>
  <si>
    <t>0205A-19</t>
  </si>
  <si>
    <t>0205A-20</t>
  </si>
  <si>
    <t>0205A-23</t>
  </si>
  <si>
    <t>右推盘</t>
  </si>
  <si>
    <t>0205A-25</t>
  </si>
  <si>
    <t>密封隔套</t>
  </si>
  <si>
    <t>0205A-26</t>
  </si>
  <si>
    <t>020503A-03</t>
  </si>
  <si>
    <t>020503A-04</t>
  </si>
  <si>
    <t>020503A-05</t>
  </si>
  <si>
    <t>020503A-09</t>
  </si>
  <si>
    <t>螺盖</t>
  </si>
  <si>
    <t>03-05</t>
  </si>
  <si>
    <t>调节罗块</t>
  </si>
  <si>
    <t>03-10</t>
  </si>
  <si>
    <t>连杆体</t>
  </si>
  <si>
    <t>03-12B</t>
  </si>
  <si>
    <t>连杆盖</t>
  </si>
  <si>
    <t>03-14B</t>
  </si>
  <si>
    <t>挡板</t>
  </si>
  <si>
    <t>03-15</t>
  </si>
  <si>
    <t>带槽螺母</t>
  </si>
  <si>
    <t>03-17A</t>
  </si>
  <si>
    <t>套环</t>
  </si>
  <si>
    <t>04-04</t>
  </si>
  <si>
    <t>止退垫</t>
  </si>
  <si>
    <t>04-07A</t>
  </si>
  <si>
    <t>04-08A</t>
  </si>
  <si>
    <t>活塞芯</t>
  </si>
  <si>
    <t>0401-05A</t>
  </si>
  <si>
    <t>衬圈</t>
  </si>
  <si>
    <t>0401-06A</t>
  </si>
  <si>
    <t>压圈</t>
  </si>
  <si>
    <t>0401-07A</t>
  </si>
  <si>
    <t>0401-05B</t>
  </si>
  <si>
    <t>0401-06B</t>
  </si>
  <si>
    <t>0401-07B</t>
  </si>
  <si>
    <t>05-03</t>
  </si>
  <si>
    <t>缸套压帽</t>
  </si>
  <si>
    <t>05-07</t>
  </si>
  <si>
    <t>凡尔压帽</t>
  </si>
  <si>
    <t>05-08</t>
  </si>
  <si>
    <t>密封盒体</t>
  </si>
  <si>
    <t>0501-01A</t>
  </si>
  <si>
    <t>0501-02</t>
  </si>
  <si>
    <t>顶盘</t>
  </si>
  <si>
    <t>0502-01</t>
  </si>
  <si>
    <t>导盖</t>
  </si>
  <si>
    <t>0503</t>
  </si>
  <si>
    <t>左泵头</t>
  </si>
  <si>
    <t>0504</t>
  </si>
  <si>
    <t>螺纹套</t>
  </si>
  <si>
    <t>0504-02</t>
  </si>
  <si>
    <t>0504-03</t>
  </si>
  <si>
    <t>锥度套</t>
  </si>
  <si>
    <t>0504-04</t>
  </si>
  <si>
    <t>0504-05</t>
  </si>
  <si>
    <t>联接法兰</t>
  </si>
  <si>
    <t>0504-08</t>
  </si>
  <si>
    <t>右泵头</t>
  </si>
  <si>
    <t>0505</t>
  </si>
  <si>
    <t>阀体</t>
  </si>
  <si>
    <t>阀座</t>
  </si>
  <si>
    <t>0601</t>
  </si>
  <si>
    <t>活塞杆</t>
  </si>
  <si>
    <t>进水管体</t>
  </si>
  <si>
    <t>09-02</t>
  </si>
  <si>
    <t>下压板</t>
  </si>
  <si>
    <t>1001-06</t>
  </si>
  <si>
    <t>堵头</t>
  </si>
  <si>
    <t>11-04</t>
  </si>
  <si>
    <t>出水接头</t>
  </si>
  <si>
    <t>拨缸套卡块</t>
  </si>
  <si>
    <t>1201-01A</t>
  </si>
  <si>
    <t>1201-02</t>
  </si>
  <si>
    <t>支承座</t>
  </si>
  <si>
    <t>1201-05</t>
  </si>
  <si>
    <t>活塞</t>
  </si>
  <si>
    <t>120101-02</t>
  </si>
  <si>
    <t>缸头</t>
  </si>
  <si>
    <t>120101-03</t>
  </si>
  <si>
    <t>拉筒</t>
  </si>
  <si>
    <t>1202-01</t>
  </si>
  <si>
    <t>支撑座体</t>
  </si>
  <si>
    <t>120201-02</t>
  </si>
  <si>
    <t>120202-02</t>
  </si>
  <si>
    <t>120202-03</t>
  </si>
  <si>
    <t>活塞体</t>
  </si>
  <si>
    <t>1203-07</t>
  </si>
  <si>
    <t>螺塞座</t>
  </si>
  <si>
    <t>1203-12</t>
  </si>
  <si>
    <t>顶杆</t>
  </si>
  <si>
    <t>1203-18</t>
  </si>
  <si>
    <t>1203-19</t>
  </si>
  <si>
    <t>1204-01</t>
  </si>
  <si>
    <t>搬杆</t>
  </si>
  <si>
    <t>1204-02</t>
  </si>
  <si>
    <t>套管</t>
  </si>
  <si>
    <t>1204-03</t>
  </si>
  <si>
    <t>0401-06C</t>
  </si>
  <si>
    <t>0401-05C</t>
  </si>
  <si>
    <t>0401-07C</t>
  </si>
  <si>
    <t>0401-05D</t>
  </si>
  <si>
    <t>0401-07D</t>
  </si>
  <si>
    <r>
      <rPr>
        <b/>
        <sz val="18"/>
        <rFont val="宋体"/>
        <family val="3"/>
        <charset val="134"/>
      </rPr>
      <t>存货</t>
    </r>
    <r>
      <rPr>
        <b/>
        <sz val="18"/>
        <rFont val="Arial Narrow"/>
        <family val="2"/>
      </rPr>
      <t>-</t>
    </r>
    <r>
      <rPr>
        <b/>
        <sz val="18"/>
        <rFont val="宋体"/>
        <family val="3"/>
        <charset val="134"/>
      </rPr>
      <t>在产品（</t>
    </r>
    <r>
      <rPr>
        <b/>
        <sz val="18"/>
        <rFont val="Arial Narrow"/>
        <family val="2"/>
      </rPr>
      <t>BW1200A</t>
    </r>
    <r>
      <rPr>
        <b/>
        <sz val="18"/>
        <rFont val="宋体"/>
        <family val="3"/>
        <charset val="134"/>
      </rPr>
      <t>）评估明细表</t>
    </r>
  </si>
  <si>
    <t>损失原因</t>
  </si>
  <si>
    <t>损失类型</t>
  </si>
  <si>
    <t>是</t>
  </si>
  <si>
    <r>
      <rPr>
        <sz val="9"/>
        <rFont val="宋体"/>
        <family val="3"/>
        <charset val="134"/>
      </rPr>
      <t>集装箱</t>
    </r>
    <r>
      <rPr>
        <sz val="9"/>
        <rFont val="Arial Narrow"/>
        <family val="2"/>
      </rPr>
      <t>/</t>
    </r>
    <r>
      <rPr>
        <sz val="9"/>
        <rFont val="宋体"/>
        <family val="3"/>
        <charset val="134"/>
      </rPr>
      <t>露天跨</t>
    </r>
  </si>
  <si>
    <t>集装箱</t>
  </si>
  <si>
    <t>小齿轮</t>
  </si>
  <si>
    <t>RPS30-03.005</t>
  </si>
  <si>
    <t>齿轮Ⅱ</t>
  </si>
  <si>
    <t>RPS1500  06-23</t>
  </si>
  <si>
    <t>RPS1500 0601-03</t>
  </si>
  <si>
    <t>大链轮</t>
  </si>
  <si>
    <t>RPS30-04.008</t>
  </si>
  <si>
    <t>RPS2500 04.004</t>
  </si>
  <si>
    <t>支架垫板</t>
  </si>
  <si>
    <t>RPS2500 04.008</t>
  </si>
  <si>
    <t>RPS2500 04.012</t>
  </si>
  <si>
    <t>猫头轴</t>
  </si>
  <si>
    <t>RPS25-0407</t>
  </si>
  <si>
    <t>花键套</t>
  </si>
  <si>
    <t>RPS30-0504.003</t>
  </si>
  <si>
    <t>RPS1500 04-19</t>
  </si>
  <si>
    <t>RPS1500 0410-01</t>
  </si>
  <si>
    <t>RPS1500 041001</t>
  </si>
  <si>
    <t>气缸筒</t>
  </si>
  <si>
    <t>RPS1500 041002</t>
  </si>
  <si>
    <t>RPS1500 041003-01</t>
  </si>
  <si>
    <t>RPS1500 0411</t>
  </si>
  <si>
    <t>进水盖</t>
  </si>
  <si>
    <t>RPS30-06.002</t>
  </si>
  <si>
    <t>RPS1500 05-03</t>
  </si>
  <si>
    <t>通水轴颈</t>
  </si>
  <si>
    <t>RPS1500 05-07</t>
  </si>
  <si>
    <t>RPS1500 05-10</t>
  </si>
  <si>
    <t>内齿轮</t>
  </si>
  <si>
    <t>RPS1500 05-14</t>
  </si>
  <si>
    <t>RPS1500 05-20</t>
  </si>
  <si>
    <t>RPS1500 05-21</t>
  </si>
  <si>
    <t>RPS1500 05-23</t>
  </si>
  <si>
    <t>大齿轮</t>
  </si>
  <si>
    <t>RPS1500 05-25</t>
  </si>
  <si>
    <t>定位套</t>
  </si>
  <si>
    <t>RPS1500 05-28</t>
  </si>
  <si>
    <t>RPS1500 05-29</t>
  </si>
  <si>
    <t>上板</t>
  </si>
  <si>
    <t>RPS30-0705.001</t>
  </si>
  <si>
    <t>RPS30-0705.002</t>
  </si>
  <si>
    <t>右杆</t>
  </si>
  <si>
    <t>SPS2000 3-1-2-6</t>
  </si>
  <si>
    <t>SPS2000 3-1-2-8A</t>
  </si>
  <si>
    <t>SPS2000 3-1-2-10</t>
  </si>
  <si>
    <t>拨快</t>
  </si>
  <si>
    <t>SPS2000 3-1-2-11</t>
  </si>
  <si>
    <t>SPS2000 3-1-2-14</t>
  </si>
  <si>
    <t>静摩擦环</t>
  </si>
  <si>
    <t>RPS25-08.015</t>
  </si>
  <si>
    <t>RPS30-09.002</t>
  </si>
  <si>
    <t>U型螺栓</t>
  </si>
  <si>
    <t>SPS2000 3-6</t>
  </si>
  <si>
    <r>
      <rPr>
        <b/>
        <sz val="18"/>
        <rFont val="宋体"/>
        <family val="3"/>
        <charset val="134"/>
      </rPr>
      <t>存货</t>
    </r>
    <r>
      <rPr>
        <b/>
        <sz val="18"/>
        <rFont val="Arial Narrow"/>
        <family val="2"/>
      </rPr>
      <t>-</t>
    </r>
    <r>
      <rPr>
        <b/>
        <sz val="18"/>
        <rFont val="宋体"/>
        <family val="3"/>
        <charset val="134"/>
      </rPr>
      <t>在产品（RPS3000）评估明细表</t>
    </r>
  </si>
  <si>
    <t>其中：      备件库</t>
  </si>
  <si>
    <t>SYSC-00</t>
  </si>
  <si>
    <r>
      <rPr>
        <b/>
        <sz val="18"/>
        <rFont val="宋体"/>
        <family val="3"/>
        <charset val="134"/>
      </rPr>
      <t>存货</t>
    </r>
    <r>
      <rPr>
        <b/>
        <sz val="18"/>
        <rFont val="Arial Narrow"/>
        <family val="2"/>
      </rPr>
      <t>-</t>
    </r>
    <r>
      <rPr>
        <b/>
        <sz val="18"/>
        <rFont val="宋体"/>
        <family val="3"/>
        <charset val="134"/>
      </rPr>
      <t>在产品（试油试采装置）评估明细表</t>
    </r>
  </si>
  <si>
    <t/>
  </si>
  <si>
    <t>Book1</t>
  </si>
  <si>
    <t>D:\MICROSOFT OFFICE\OFFICE\xlstart\Book1.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</si>
  <si>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</si>
  <si>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</si>
  <si>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</si>
  <si>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</si>
  <si>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</si>
  <si>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</si>
  <si>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</si>
  <si>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</si>
  <si>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</si>
  <si>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</si>
  <si>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闲废物资汇总表</t>
    <phoneticPr fontId="21" type="noConversion"/>
  </si>
  <si>
    <t>闲废物资（XU1000岩心钻机）明细表</t>
    <phoneticPr fontId="21" type="noConversion"/>
  </si>
  <si>
    <r>
      <t>单位重量（</t>
    </r>
    <r>
      <rPr>
        <sz val="12"/>
        <rFont val="Times New Roman"/>
        <family val="1"/>
      </rPr>
      <t xml:space="preserve">kg </t>
    </r>
    <r>
      <rPr>
        <sz val="12"/>
        <rFont val="宋体"/>
        <family val="3"/>
        <charset val="134"/>
      </rPr>
      <t>）</t>
    </r>
  </si>
  <si>
    <r>
      <t>钢</t>
    </r>
    <r>
      <rPr>
        <sz val="12"/>
        <rFont val="Arial Narrow"/>
        <family val="2"/>
      </rPr>
      <t xml:space="preserve"> </t>
    </r>
  </si>
  <si>
    <r>
      <rPr>
        <sz val="12"/>
        <rFont val="宋体"/>
        <family val="3"/>
        <charset val="134"/>
      </rPr>
      <t>数量</t>
    </r>
  </si>
  <si>
    <t>闲废物资（XB2000A岩心钻机明细表</t>
    <phoneticPr fontId="21" type="noConversion"/>
  </si>
  <si>
    <t>闲废物资（SPS600ZD水井钻机）评估明细表</t>
    <phoneticPr fontId="21" type="noConversion"/>
  </si>
  <si>
    <r>
      <t>临时</t>
    </r>
    <r>
      <rPr>
        <sz val="12"/>
        <rFont val="Arial Narrow"/>
        <family val="2"/>
      </rPr>
      <t>01</t>
    </r>
  </si>
  <si>
    <t>闲废物资（BW1200A泥浆泵）明细表</t>
    <phoneticPr fontId="21" type="noConversion"/>
  </si>
  <si>
    <r>
      <rPr>
        <sz val="12"/>
        <rFont val="宋体"/>
        <family val="3"/>
        <charset val="134"/>
      </rPr>
      <t>序号</t>
    </r>
  </si>
  <si>
    <r>
      <rPr>
        <sz val="12"/>
        <rFont val="宋体"/>
        <family val="3"/>
        <charset val="134"/>
      </rPr>
      <t>名称</t>
    </r>
  </si>
  <si>
    <r>
      <rPr>
        <sz val="12"/>
        <rFont val="宋体"/>
        <family val="3"/>
        <charset val="134"/>
      </rPr>
      <t>存放地点</t>
    </r>
  </si>
  <si>
    <r>
      <rPr>
        <sz val="12"/>
        <rFont val="宋体"/>
        <family val="3"/>
        <charset val="134"/>
      </rPr>
      <t>计量单位</t>
    </r>
  </si>
  <si>
    <r>
      <rPr>
        <sz val="12"/>
        <rFont val="宋体"/>
        <family val="3"/>
        <charset val="134"/>
      </rPr>
      <t>个</t>
    </r>
  </si>
  <si>
    <t>闲废物资（RPS3000水井钻机）明细表</t>
    <phoneticPr fontId="21" type="noConversion"/>
  </si>
  <si>
    <t>闲废物资（试油试采装置）明细表</t>
    <phoneticPr fontId="21" type="noConversion"/>
  </si>
  <si>
    <t>单位：中地装张家口探矿机械有限公司</t>
    <phoneticPr fontId="21" type="noConversion"/>
  </si>
  <si>
    <r>
      <t>XU1000</t>
    </r>
    <r>
      <rPr>
        <sz val="14"/>
        <rFont val="宋体"/>
        <family val="3"/>
        <charset val="134"/>
      </rPr>
      <t>岩心钻机</t>
    </r>
  </si>
  <si>
    <r>
      <t>XB2000A</t>
    </r>
    <r>
      <rPr>
        <sz val="14"/>
        <rFont val="宋体"/>
        <family val="3"/>
        <charset val="134"/>
      </rPr>
      <t>岩心钻机</t>
    </r>
  </si>
  <si>
    <r>
      <t>SPS600ZD</t>
    </r>
    <r>
      <rPr>
        <sz val="14"/>
        <rFont val="宋体"/>
        <family val="3"/>
        <charset val="134"/>
      </rPr>
      <t>水井钻机</t>
    </r>
  </si>
  <si>
    <r>
      <t>BW1200A</t>
    </r>
    <r>
      <rPr>
        <sz val="14"/>
        <rFont val="宋体"/>
        <family val="3"/>
        <charset val="134"/>
      </rPr>
      <t>泥浆泵</t>
    </r>
  </si>
  <si>
    <r>
      <t>RPS3000</t>
    </r>
    <r>
      <rPr>
        <sz val="14"/>
        <rFont val="宋体"/>
        <family val="3"/>
        <charset val="134"/>
      </rPr>
      <t>水井钻机</t>
    </r>
  </si>
  <si>
    <t>项目</t>
    <phoneticPr fontId="21" type="noConversion"/>
  </si>
  <si>
    <r>
      <t>单位重量（</t>
    </r>
    <r>
      <rPr>
        <sz val="9"/>
        <rFont val="Times New Roman"/>
        <family val="1"/>
      </rPr>
      <t xml:space="preserve">kg </t>
    </r>
    <r>
      <rPr>
        <sz val="9"/>
        <rFont val="宋体"/>
        <family val="3"/>
        <charset val="134"/>
      </rPr>
      <t>）</t>
    </r>
    <phoneticPr fontId="21" type="noConversion"/>
  </si>
  <si>
    <t>基准日实际数量（个）</t>
    <phoneticPr fontId="21" type="noConversion"/>
  </si>
  <si>
    <t>品种总计（项）</t>
    <phoneticPr fontId="21" type="noConversion"/>
  </si>
  <si>
    <r>
      <t>重量（</t>
    </r>
    <r>
      <rPr>
        <sz val="14"/>
        <rFont val="Arial Narrow"/>
        <family val="2"/>
      </rPr>
      <t xml:space="preserve">kg </t>
    </r>
    <r>
      <rPr>
        <sz val="14"/>
        <rFont val="宋体"/>
        <family val="3"/>
        <charset val="134"/>
      </rPr>
      <t>）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</si>
</sst>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5"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??_);_(@_)"/>
    <numFmt numFmtId="177" formatCode="_(* #,##0.00_);_(* \(#,##0.00\);_(* &quot;-&quot;??_);_(@_)"/>
    <numFmt numFmtId="178" formatCode="_-#,###.00,_-;\(#,###.00,\);_-\ \ &quot;-&quot;_-;_-@_-"/>
    <numFmt numFmtId="179" formatCode="_-#,##0_-;\(#,##0\);_-\ \ &quot;-&quot;_-;_-@_-"/>
    <numFmt numFmtId="180" formatCode="_-#,##0.00_-;\(#,##0.00\);_-\ \ &quot;-&quot;_-;_-@_-"/>
    <numFmt numFmtId="181" formatCode="mmm/dd/yyyy;_-\ &quot;N/A&quot;_-;_-\ &quot;-&quot;_-"/>
    <numFmt numFmtId="182" formatCode="mmm/yyyy;_-\ &quot;N/A&quot;_-;_-\ &quot;-&quot;_-"/>
    <numFmt numFmtId="183" formatCode="_-#,###,_-;\(#,###,\);_-\ \ &quot;-&quot;_-;_-@_-"/>
    <numFmt numFmtId="184" formatCode="_-#,##0%_-;\(#,##0%\);_-\ &quot;-&quot;_-"/>
    <numFmt numFmtId="185" formatCode="_-#0&quot;.&quot;0,_-;\(#0&quot;.&quot;0,\);_-\ \ &quot;-&quot;_-;_-@_-"/>
    <numFmt numFmtId="186" formatCode="_-#0&quot;.&quot;0000_-;\(#0&quot;.&quot;0000\);_-\ \ &quot;-&quot;_-;_-@_-"/>
    <numFmt numFmtId="187" formatCode="_-* #,##0_-;\-* #,##0_-;_-* &quot;-&quot;??_-;_-@_-"/>
    <numFmt numFmtId="188" formatCode="&quot;\&quot;#,##0;[Red]&quot;\&quot;&quot;\&quot;&quot;\&quot;&quot;\&quot;&quot;\&quot;&quot;\&quot;&quot;\&quot;\-#,##0"/>
    <numFmt numFmtId="189" formatCode="0.000%"/>
    <numFmt numFmtId="190" formatCode="_-* #,##0.00_-;\-* #,##0.00_-;_-* &quot;-&quot;??_-;_-@_-"/>
    <numFmt numFmtId="191" formatCode="#,##0.0"/>
    <numFmt numFmtId="192" formatCode="_(&quot;$&quot;* #,##0_);_(&quot;$&quot;* \(#,##0\);_(&quot;$&quot;* &quot;-&quot;_);_(@_)"/>
    <numFmt numFmtId="193" formatCode="0.0%"/>
    <numFmt numFmtId="194" formatCode="_(&quot;$&quot;* #,##0.00_);_(&quot;$&quot;* \(#,##0.00\);_(&quot;$&quot;* &quot;-&quot;??_);_(@_)"/>
    <numFmt numFmtId="195" formatCode="_([$€-2]* #,##0.00_);_([$€-2]* \(#,##0.00\);_([$€-2]* &quot;-&quot;??_)"/>
    <numFmt numFmtId="196" formatCode="#,##0\ &quot; &quot;;\(#,##0\)\ ;&quot;—&quot;&quot; &quot;&quot; &quot;&quot; &quot;&quot; &quot;"/>
    <numFmt numFmtId="197" formatCode="#,##0.00&quot;￥&quot;;\-#,##0.00&quot;￥&quot;"/>
    <numFmt numFmtId="198" formatCode="_([$€-2]* #,##0.0000000_);_([$€-2]* \(#,##0.0000000\);_([$€-2]* &quot;-&quot;??_)"/>
    <numFmt numFmtId="199" formatCode="_-* #,##0.00&quot;￥&quot;_-;\-* #,##0.00&quot;￥&quot;_-;_-* &quot;-&quot;??&quot;￥&quot;_-;_-@_-"/>
    <numFmt numFmtId="200" formatCode="_-* #,##0&quot;￥&quot;_-;\-* #,##0&quot;￥&quot;_-;_-* &quot;-&quot;&quot;￥&quot;_-;_-@_-"/>
    <numFmt numFmtId="201" formatCode="_-* #,##0_-;\-* #,##0_-;_-* &quot;-&quot;_-;_-@_-"/>
    <numFmt numFmtId="202" formatCode="&quot;$&quot;#,##0;\-&quot;$&quot;#,##0"/>
    <numFmt numFmtId="203" formatCode="#,##0.00&quot;￥&quot;;[Red]\-#,##0.00&quot;￥&quot;"/>
    <numFmt numFmtId="204" formatCode="mmm\ dd\,\ yy"/>
    <numFmt numFmtId="205" formatCode="_(&quot;$&quot;* #,##0.0_);_(&quot;$&quot;* \(#,##0.0\);_(&quot;$&quot;* &quot;-&quot;??_);_(@_)"/>
    <numFmt numFmtId="206" formatCode="mm/dd/yy_)"/>
    <numFmt numFmtId="207" formatCode="_(* #,##0_);_(* \(#,##0\);_(* &quot;-&quot;_);_(@_)"/>
    <numFmt numFmtId="208" formatCode="0_ "/>
    <numFmt numFmtId="209" formatCode="#,##0.00_);[Red]\(#,##0.00\)"/>
    <numFmt numFmtId="210" formatCode="0.000_ "/>
    <numFmt numFmtId="211" formatCode="0.00_);[Red]\(0.00\)"/>
    <numFmt numFmtId="212" formatCode="_ * #,##0.0000_ ;_ * \-#,##0.0000_ ;_ * &quot;-&quot;????_ ;_ @_ "/>
    <numFmt numFmtId="213" formatCode="_ * #,##0.000_ ;_ * \-#,##0.000_ ;_ * &quot;-&quot;??.0_ ;_ @_ "/>
    <numFmt numFmtId="214" formatCode="_ * #,##0.000_ ;_ * \-#,##0.000_ ;_ * &quot;-&quot;???_ ;_ @_ "/>
    <numFmt numFmtId="215" formatCode="_ * #,##0.0000_ ;_ * \-#,##0.0000_ ;_ * &quot;-&quot;??.0000_ ;_ @_ "/>
    <numFmt numFmtId="216" formatCode="#,##0.0000_ "/>
    <numFmt numFmtId="217" formatCode="0.0000_ "/>
    <numFmt numFmtId="218" formatCode="#,##0.00_ "/>
  </numFmts>
  <fonts count="83">
    <font>
      <sz val="12"/>
      <name val="Times New Roman"/>
      <charset val="134"/>
    </font>
    <font>
      <sz val="10"/>
      <name val="Arial"/>
      <family val="2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sz val="12"/>
      <name val="Arial Narrow"/>
      <family val="2"/>
    </font>
    <font>
      <b/>
      <sz val="10"/>
      <name val="宋体"/>
      <family val="3"/>
      <charset val="134"/>
    </font>
    <font>
      <b/>
      <sz val="10"/>
      <name val="Arial Narrow"/>
      <family val="2"/>
    </font>
    <font>
      <sz val="10"/>
      <name val="Arial Narrow"/>
      <family val="2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8"/>
      <name val="Arial Narrow"/>
      <family val="2"/>
    </font>
    <font>
      <sz val="18"/>
      <name val="Arial Narrow"/>
      <family val="2"/>
    </font>
    <font>
      <b/>
      <sz val="12"/>
      <name val="Arial Narrow"/>
      <family val="2"/>
    </font>
    <font>
      <sz val="18"/>
      <name val="Arial Narrow"/>
      <family val="2"/>
    </font>
    <font>
      <sz val="10"/>
      <name val="宋体"/>
      <family val="3"/>
      <charset val="134"/>
      <scheme val="minor"/>
    </font>
    <font>
      <sz val="10"/>
      <name val="Arial Narrow"/>
      <family val="2"/>
    </font>
    <font>
      <sz val="16"/>
      <name val="黑体"/>
      <family val="3"/>
      <charset val="134"/>
    </font>
    <font>
      <sz val="9"/>
      <name val="Arial Narrow"/>
      <family val="2"/>
    </font>
    <font>
      <sz val="10"/>
      <name val="Times New Roman"/>
      <family val="1"/>
    </font>
    <font>
      <sz val="9"/>
      <name val="宋体"/>
      <family val="3"/>
      <charset val="134"/>
      <scheme val="minor"/>
    </font>
    <font>
      <sz val="9"/>
      <name val="Times New Roman"/>
      <family val="1"/>
    </font>
    <font>
      <sz val="9"/>
      <name val="宋体"/>
      <family val="3"/>
      <charset val="134"/>
    </font>
    <font>
      <b/>
      <sz val="9"/>
      <name val="Arial Narrow"/>
      <family val="2"/>
    </font>
    <font>
      <sz val="10"/>
      <color rgb="FFFF0000"/>
      <name val="Arial Narrow"/>
      <family val="2"/>
    </font>
    <font>
      <sz val="9"/>
      <name val="Arial Narrow"/>
      <family val="2"/>
    </font>
    <font>
      <i/>
      <sz val="11"/>
      <name val="宋体"/>
      <family val="3"/>
      <charset val="134"/>
    </font>
    <font>
      <sz val="11"/>
      <name val="宋体"/>
      <family val="3"/>
      <charset val="134"/>
    </font>
    <font>
      <b/>
      <sz val="10"/>
      <color rgb="FFFF0000"/>
      <name val="Arial Narrow"/>
      <family val="2"/>
    </font>
    <font>
      <sz val="12"/>
      <name val="Arial Narrow"/>
      <family val="2"/>
    </font>
    <font>
      <sz val="16"/>
      <name val="Arial Narrow"/>
      <family val="2"/>
    </font>
    <font>
      <u val="doubleAccounting"/>
      <sz val="18"/>
      <color indexed="12"/>
      <name val="隶书"/>
      <family val="3"/>
      <charset val="134"/>
    </font>
    <font>
      <u val="doubleAccounting"/>
      <sz val="10"/>
      <name val="Arial Narrow"/>
      <family val="2"/>
    </font>
    <font>
      <sz val="9"/>
      <color indexed="12"/>
      <name val="Arial Narrow"/>
      <family val="2"/>
    </font>
    <font>
      <sz val="9"/>
      <color indexed="12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rgb="FF800080"/>
      <name val="宋体"/>
      <family val="3"/>
      <charset val="134"/>
    </font>
    <font>
      <sz val="9"/>
      <color indexed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0"/>
      <color indexed="8"/>
      <name val="MS Sans Serif"/>
      <family val="1"/>
    </font>
    <font>
      <sz val="8"/>
      <name val="Times New Roman"/>
      <family val="1"/>
    </font>
    <font>
      <sz val="11"/>
      <color indexed="17"/>
      <name val="宋体"/>
      <family val="3"/>
      <charset val="134"/>
    </font>
    <font>
      <sz val="10"/>
      <color indexed="16"/>
      <name val="MS Serif"/>
      <family val="1"/>
    </font>
    <font>
      <sz val="12"/>
      <name val="???"/>
      <family val="1"/>
    </font>
    <font>
      <sz val="10"/>
      <name val="MS Sans Serif"/>
      <family val="2"/>
    </font>
    <font>
      <sz val="11"/>
      <name val="ＭＳ Ｐゴシック"/>
      <charset val="134"/>
    </font>
    <font>
      <sz val="8"/>
      <name val="Arial"/>
      <family val="2"/>
    </font>
    <font>
      <u val="singleAccounting"/>
      <vertAlign val="subscript"/>
      <sz val="10"/>
      <name val="Times New Roman"/>
      <family val="1"/>
    </font>
    <font>
      <sz val="11"/>
      <name val="蹈框"/>
      <charset val="134"/>
    </font>
    <font>
      <i/>
      <sz val="9"/>
      <name val="Times New Roman"/>
      <family val="1"/>
    </font>
    <font>
      <b/>
      <sz val="8"/>
      <name val="Arial"/>
      <family val="2"/>
    </font>
    <font>
      <b/>
      <sz val="10"/>
      <name val="Helv"/>
      <family val="2"/>
    </font>
    <font>
      <i/>
      <sz val="12"/>
      <name val="Times New Roman"/>
      <family val="1"/>
    </font>
    <font>
      <b/>
      <sz val="11"/>
      <name val="Helv"/>
      <family val="2"/>
    </font>
    <font>
      <sz val="10"/>
      <name val="MS Serif"/>
      <family val="1"/>
    </font>
    <font>
      <sz val="10"/>
      <name val="Courier"/>
      <family val="3"/>
    </font>
    <font>
      <sz val="20"/>
      <name val="Letter Gothic (W1)"/>
      <family val="1"/>
    </font>
    <font>
      <sz val="11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sz val="7"/>
      <name val="Small Fonts"/>
      <charset val="134"/>
    </font>
    <font>
      <b/>
      <sz val="12"/>
      <name val="Times New Roman"/>
      <family val="1"/>
    </font>
    <font>
      <sz val="10"/>
      <name val="Helv"/>
      <family val="2"/>
    </font>
    <font>
      <sz val="10"/>
      <name val="Tms Rmn"/>
      <family val="1"/>
    </font>
    <font>
      <b/>
      <sz val="14"/>
      <color indexed="9"/>
      <name val="Times New Roman"/>
      <family val="1"/>
    </font>
    <font>
      <b/>
      <sz val="12"/>
      <name val="MS Sans Serif"/>
      <family val="2"/>
    </font>
    <font>
      <sz val="12"/>
      <name val="MS Sans Serif"/>
      <family val="2"/>
    </font>
    <font>
      <b/>
      <sz val="8"/>
      <color indexed="8"/>
      <name val="Helv"/>
      <family val="2"/>
    </font>
    <font>
      <sz val="11"/>
      <color indexed="20"/>
      <name val="宋体"/>
      <family val="3"/>
      <charset val="134"/>
    </font>
    <font>
      <b/>
      <sz val="10"/>
      <name val="MS Sans Serif"/>
      <family val="2"/>
    </font>
    <font>
      <sz val="12"/>
      <name val="바탕체"/>
      <charset val="134"/>
    </font>
    <font>
      <b/>
      <sz val="10"/>
      <name val="Times New Roman"/>
      <family val="1"/>
    </font>
    <font>
      <b/>
      <sz val="9"/>
      <name val="宋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  <scheme val="minor"/>
    </font>
    <font>
      <sz val="14"/>
      <name val="Arial Narrow"/>
      <family val="2"/>
    </font>
    <font>
      <sz val="14"/>
      <name val="宋体"/>
      <family val="3"/>
      <charset val="134"/>
    </font>
    <font>
      <sz val="14"/>
      <name val="Times New Roman"/>
      <family val="1"/>
    </font>
    <font>
      <sz val="16"/>
      <name val="方正大标宋_GBK"/>
      <family val="4"/>
      <charset val="134"/>
    </font>
  </fonts>
  <fills count="1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50">
    <xf numFmtId="0" fontId="0" fillId="0" borderId="0"/>
    <xf numFmtId="43" fontId="7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1" fillId="0" borderId="0">
      <alignment horizontal="center" wrapText="1"/>
      <protection locked="0"/>
    </xf>
    <xf numFmtId="0" fontId="9" fillId="0" borderId="0"/>
    <xf numFmtId="0" fontId="42" fillId="2" borderId="0" applyNumberFormat="0" applyBorder="0" applyAlignment="0" applyProtection="0">
      <alignment vertical="center"/>
    </xf>
    <xf numFmtId="0" fontId="43" fillId="0" borderId="0" applyNumberFormat="0" applyAlignment="0">
      <alignment horizontal="left"/>
    </xf>
    <xf numFmtId="0" fontId="77" fillId="0" borderId="0"/>
    <xf numFmtId="0" fontId="1" fillId="0" borderId="0"/>
    <xf numFmtId="0" fontId="77" fillId="0" borderId="0"/>
    <xf numFmtId="0" fontId="1" fillId="0" borderId="0">
      <protection locked="0"/>
    </xf>
    <xf numFmtId="0" fontId="44" fillId="0" borderId="0"/>
    <xf numFmtId="176" fontId="9" fillId="0" borderId="0" applyFont="0" applyFill="0" applyBorder="0" applyAlignment="0" applyProtection="0"/>
    <xf numFmtId="49" fontId="19" fillId="0" borderId="0" applyProtection="0">
      <alignment horizontal="left"/>
    </xf>
    <xf numFmtId="0" fontId="1" fillId="0" borderId="0">
      <protection locked="0"/>
    </xf>
    <xf numFmtId="0" fontId="1" fillId="0" borderId="0">
      <protection locked="0"/>
    </xf>
    <xf numFmtId="0" fontId="1" fillId="0" borderId="0"/>
    <xf numFmtId="0" fontId="45" fillId="0" borderId="0" applyNumberFormat="0" applyFont="0" applyFill="0" applyBorder="0" applyAlignment="0" applyProtection="0">
      <alignment horizontal="left"/>
    </xf>
    <xf numFmtId="177" fontId="77" fillId="0" borderId="0" applyFont="0" applyFill="0" applyBorder="0" applyAlignment="0" applyProtection="0"/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77" fillId="0" borderId="0"/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178" fontId="19" fillId="0" borderId="0" applyFill="0" applyBorder="0" applyProtection="0">
      <alignment horizontal="right"/>
    </xf>
    <xf numFmtId="0" fontId="1" fillId="0" borderId="0">
      <protection locked="0"/>
    </xf>
    <xf numFmtId="0" fontId="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5" borderId="10"/>
    <xf numFmtId="0" fontId="1" fillId="0" borderId="0"/>
    <xf numFmtId="0" fontId="1" fillId="0" borderId="0"/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/>
    <xf numFmtId="179" fontId="19" fillId="0" borderId="0" applyFill="0" applyBorder="0" applyProtection="0">
      <alignment horizontal="right"/>
    </xf>
    <xf numFmtId="180" fontId="19" fillId="0" borderId="0" applyFill="0" applyBorder="0" applyProtection="0">
      <alignment horizontal="right"/>
    </xf>
    <xf numFmtId="181" fontId="48" fillId="0" borderId="0" applyFill="0" applyBorder="0" applyProtection="0">
      <alignment horizontal="center"/>
    </xf>
    <xf numFmtId="182" fontId="48" fillId="0" borderId="0" applyFill="0" applyBorder="0" applyProtection="0">
      <alignment horizontal="center"/>
    </xf>
    <xf numFmtId="183" fontId="19" fillId="0" borderId="0" applyFill="0" applyBorder="0" applyProtection="0">
      <alignment horizontal="right"/>
    </xf>
    <xf numFmtId="14" fontId="41" fillId="0" borderId="0">
      <alignment horizontal="center" wrapText="1"/>
      <protection locked="0"/>
    </xf>
    <xf numFmtId="0" fontId="49" fillId="0" borderId="0"/>
    <xf numFmtId="184" fontId="50" fillId="0" borderId="0" applyFill="0" applyBorder="0" applyProtection="0">
      <alignment horizontal="right"/>
    </xf>
    <xf numFmtId="185" fontId="19" fillId="0" borderId="0" applyFill="0" applyBorder="0" applyProtection="0">
      <alignment horizontal="right"/>
    </xf>
    <xf numFmtId="186" fontId="19" fillId="0" borderId="0" applyFill="0" applyBorder="0" applyProtection="0">
      <alignment horizontal="right"/>
    </xf>
    <xf numFmtId="0" fontId="9" fillId="0" borderId="0"/>
    <xf numFmtId="0" fontId="51" fillId="0" borderId="5">
      <alignment horizontal="center"/>
    </xf>
    <xf numFmtId="38" fontId="47" fillId="8" borderId="0" applyNumberFormat="0" applyBorder="0" applyAlignment="0" applyProtection="0"/>
    <xf numFmtId="187" fontId="77" fillId="0" borderId="0" applyFill="0" applyBorder="0" applyAlignment="0"/>
    <xf numFmtId="0" fontId="52" fillId="0" borderId="0"/>
    <xf numFmtId="188" fontId="1" fillId="0" borderId="0"/>
    <xf numFmtId="0" fontId="53" fillId="0" borderId="0" applyFill="0" applyBorder="0">
      <alignment horizontal="right"/>
    </xf>
    <xf numFmtId="0" fontId="77" fillId="0" borderId="0" applyFill="0" applyBorder="0">
      <alignment horizontal="right"/>
    </xf>
    <xf numFmtId="0" fontId="54" fillId="0" borderId="15"/>
    <xf numFmtId="188" fontId="1" fillId="0" borderId="0"/>
    <xf numFmtId="188" fontId="1" fillId="0" borderId="0"/>
    <xf numFmtId="189" fontId="9" fillId="0" borderId="0" applyFont="0" applyFill="0" applyBorder="0" applyAlignment="0" applyProtection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41" fontId="1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/>
    <xf numFmtId="0" fontId="55" fillId="0" borderId="0" applyNumberFormat="0" applyAlignment="0">
      <alignment horizontal="left"/>
    </xf>
    <xf numFmtId="0" fontId="56" fillId="0" borderId="0" applyNumberFormat="0" applyAlignment="0"/>
    <xf numFmtId="192" fontId="57" fillId="0" borderId="0" applyFont="0" applyFill="0" applyBorder="0" applyAlignment="0" applyProtection="0"/>
    <xf numFmtId="193" fontId="9" fillId="0" borderId="0" applyFont="0" applyFill="0" applyBorder="0" applyAlignment="0" applyProtection="0"/>
    <xf numFmtId="194" fontId="57" fillId="0" borderId="0" applyFont="0" applyFill="0" applyBorder="0" applyAlignment="0" applyProtection="0"/>
    <xf numFmtId="15" fontId="45" fillId="0" borderId="0"/>
    <xf numFmtId="195" fontId="19" fillId="0" borderId="0" applyFont="0" applyFill="0" applyBorder="0" applyAlignment="0" applyProtection="0"/>
    <xf numFmtId="0" fontId="1" fillId="0" borderId="0">
      <protection locked="0"/>
    </xf>
    <xf numFmtId="196" fontId="58" fillId="0" borderId="0">
      <alignment horizontal="right"/>
    </xf>
    <xf numFmtId="0" fontId="1" fillId="0" borderId="0"/>
    <xf numFmtId="0" fontId="59" fillId="0" borderId="0">
      <alignment horizontal="left"/>
    </xf>
    <xf numFmtId="43" fontId="19" fillId="0" borderId="0" applyFont="0" applyFill="0" applyBorder="0" applyAlignment="0" applyProtection="0"/>
    <xf numFmtId="0" fontId="60" fillId="0" borderId="16" applyNumberFormat="0" applyAlignment="0" applyProtection="0">
      <alignment horizontal="left" vertical="center"/>
    </xf>
    <xf numFmtId="43" fontId="77" fillId="0" borderId="0"/>
    <xf numFmtId="0" fontId="60" fillId="0" borderId="8">
      <alignment horizontal="left" vertical="center"/>
    </xf>
    <xf numFmtId="10" fontId="47" fillId="9" borderId="10" applyNumberFormat="0" applyBorder="0" applyAlignment="0" applyProtection="0"/>
    <xf numFmtId="197" fontId="9" fillId="10" borderId="0"/>
    <xf numFmtId="0" fontId="53" fillId="11" borderId="0" applyNumberFormat="0" applyFont="0" applyBorder="0" applyAlignment="0" applyProtection="0">
      <alignment horizontal="right"/>
    </xf>
    <xf numFmtId="38" fontId="61" fillId="0" borderId="0"/>
    <xf numFmtId="0" fontId="77" fillId="0" borderId="0"/>
    <xf numFmtId="38" fontId="62" fillId="0" borderId="0"/>
    <xf numFmtId="38" fontId="63" fillId="0" borderId="0"/>
    <xf numFmtId="38" fontId="53" fillId="0" borderId="0"/>
    <xf numFmtId="0" fontId="58" fillId="0" borderId="0"/>
    <xf numFmtId="0" fontId="58" fillId="0" borderId="0"/>
    <xf numFmtId="0" fontId="77" fillId="0" borderId="0" applyFont="0" applyFill="0">
      <alignment horizontal="fill"/>
    </xf>
    <xf numFmtId="198" fontId="77" fillId="0" borderId="0"/>
    <xf numFmtId="197" fontId="9" fillId="12" borderId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0" fontId="19" fillId="0" borderId="0"/>
    <xf numFmtId="37" fontId="64" fillId="0" borderId="0"/>
    <xf numFmtId="39" fontId="9" fillId="0" borderId="0"/>
    <xf numFmtId="0" fontId="19" fillId="0" borderId="0"/>
    <xf numFmtId="190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7" fillId="8" borderId="10"/>
    <xf numFmtId="0" fontId="65" fillId="0" borderId="0" applyNumberFormat="0" applyFill="0" applyBorder="0" applyAlignment="0" applyProtection="0"/>
    <xf numFmtId="0" fontId="66" fillId="0" borderId="0"/>
    <xf numFmtId="202" fontId="67" fillId="0" borderId="0"/>
    <xf numFmtId="203" fontId="9" fillId="0" borderId="0" applyNumberFormat="0" applyFill="0" applyBorder="0" applyAlignment="0" applyProtection="0">
      <alignment horizontal="left"/>
    </xf>
    <xf numFmtId="0" fontId="68" fillId="13" borderId="0" applyNumberFormat="0"/>
    <xf numFmtId="0" fontId="69" fillId="0" borderId="10">
      <alignment horizontal="center"/>
    </xf>
    <xf numFmtId="0" fontId="69" fillId="0" borderId="0">
      <alignment horizontal="center" vertical="center"/>
    </xf>
    <xf numFmtId="0" fontId="70" fillId="0" borderId="0" applyNumberFormat="0" applyFill="0">
      <alignment horizontal="left" vertical="center"/>
    </xf>
    <xf numFmtId="0" fontId="54" fillId="0" borderId="0"/>
    <xf numFmtId="40" fontId="71" fillId="0" borderId="0" applyBorder="0">
      <alignment horizontal="right"/>
    </xf>
    <xf numFmtId="0" fontId="72" fillId="14" borderId="0" applyNumberFormat="0" applyBorder="0" applyAlignment="0" applyProtection="0">
      <alignment vertical="center"/>
    </xf>
    <xf numFmtId="0" fontId="38" fillId="0" borderId="0"/>
    <xf numFmtId="0" fontId="77" fillId="0" borderId="0"/>
    <xf numFmtId="0" fontId="9" fillId="0" borderId="0"/>
    <xf numFmtId="0" fontId="73" fillId="0" borderId="0" applyNumberFormat="0" applyFill="0" applyBorder="0" applyAlignment="0" applyProtection="0"/>
    <xf numFmtId="0" fontId="2" fillId="0" borderId="0" applyFill="0" applyBorder="0" applyAlignment="0"/>
    <xf numFmtId="204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206" fontId="9" fillId="0" borderId="0" applyFont="0" applyFill="0" applyBorder="0" applyAlignment="0" applyProtection="0"/>
    <xf numFmtId="0" fontId="19" fillId="0" borderId="0"/>
    <xf numFmtId="41" fontId="19" fillId="0" borderId="0" applyFont="0" applyFill="0" applyBorder="0" applyAlignment="0" applyProtection="0"/>
    <xf numFmtId="207" fontId="77" fillId="0" borderId="0" applyFont="0" applyFill="0" applyBorder="0" applyAlignment="0" applyProtection="0"/>
    <xf numFmtId="190" fontId="1" fillId="0" borderId="10" applyNumberFormat="0"/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74" fillId="0" borderId="0"/>
    <xf numFmtId="0" fontId="1" fillId="0" borderId="0"/>
  </cellStyleXfs>
  <cellXfs count="379">
    <xf numFmtId="0" fontId="0" fillId="0" borderId="0" xfId="0"/>
    <xf numFmtId="0" fontId="1" fillId="0" borderId="0" xfId="149"/>
    <xf numFmtId="0" fontId="2" fillId="2" borderId="0" xfId="149" applyFont="1" applyFill="1"/>
    <xf numFmtId="0" fontId="1" fillId="2" borderId="0" xfId="149" applyFill="1"/>
    <xf numFmtId="0" fontId="1" fillId="3" borderId="1" xfId="149" applyFill="1" applyBorder="1"/>
    <xf numFmtId="0" fontId="3" fillId="4" borderId="2" xfId="149" applyFont="1" applyFill="1" applyBorder="1" applyAlignment="1">
      <alignment horizontal="center"/>
    </xf>
    <xf numFmtId="0" fontId="4" fillId="5" borderId="3" xfId="149" applyFont="1" applyFill="1" applyBorder="1" applyAlignment="1">
      <alignment horizontal="center"/>
    </xf>
    <xf numFmtId="0" fontId="3" fillId="4" borderId="3" xfId="149" applyFont="1" applyFill="1" applyBorder="1" applyAlignment="1">
      <alignment horizontal="center"/>
    </xf>
    <xf numFmtId="0" fontId="3" fillId="4" borderId="4" xfId="149" applyFont="1" applyFill="1" applyBorder="1" applyAlignment="1">
      <alignment horizontal="center"/>
    </xf>
    <xf numFmtId="0" fontId="1" fillId="3" borderId="5" xfId="149" applyFill="1" applyBorder="1"/>
    <xf numFmtId="0" fontId="1" fillId="3" borderId="6" xfId="149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6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/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43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43" fontId="6" fillId="0" borderId="10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208" fontId="8" fillId="6" borderId="10" xfId="0" applyNumberFormat="1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vertical="center"/>
    </xf>
    <xf numFmtId="0" fontId="8" fillId="6" borderId="10" xfId="0" applyFont="1" applyFill="1" applyBorder="1" applyAlignment="1">
      <alignment vertical="center" wrapText="1"/>
    </xf>
    <xf numFmtId="0" fontId="2" fillId="6" borderId="10" xfId="0" applyFont="1" applyFill="1" applyBorder="1" applyAlignment="1">
      <alignment horizontal="center" vertical="center" wrapText="1"/>
    </xf>
    <xf numFmtId="43" fontId="8" fillId="6" borderId="10" xfId="0" applyNumberFormat="1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209" fontId="2" fillId="6" borderId="10" xfId="0" applyNumberFormat="1" applyFont="1" applyFill="1" applyBorder="1" applyAlignment="1">
      <alignment horizontal="center" vertical="center"/>
    </xf>
    <xf numFmtId="209" fontId="8" fillId="6" borderId="10" xfId="0" applyNumberFormat="1" applyFont="1" applyFill="1" applyBorder="1" applyAlignment="1">
      <alignment horizontal="right" vertical="center"/>
    </xf>
    <xf numFmtId="43" fontId="8" fillId="6" borderId="10" xfId="1" applyFont="1" applyFill="1" applyBorder="1" applyAlignment="1">
      <alignment horizontal="right" vertical="center"/>
    </xf>
    <xf numFmtId="0" fontId="2" fillId="6" borderId="10" xfId="0" applyFont="1" applyFill="1" applyBorder="1" applyAlignment="1">
      <alignment horizontal="center" vertical="center" shrinkToFit="1"/>
    </xf>
    <xf numFmtId="0" fontId="2" fillId="6" borderId="10" xfId="0" applyFont="1" applyFill="1" applyBorder="1" applyAlignment="1">
      <alignment vertical="center" wrapText="1"/>
    </xf>
    <xf numFmtId="210" fontId="8" fillId="6" borderId="0" xfId="0" applyNumberFormat="1" applyFont="1" applyFill="1" applyBorder="1" applyAlignment="1">
      <alignment vertical="center"/>
    </xf>
    <xf numFmtId="0" fontId="5" fillId="6" borderId="0" xfId="0" applyFont="1" applyFill="1" applyBorder="1" applyAlignment="1">
      <alignment vertical="center"/>
    </xf>
    <xf numFmtId="0" fontId="9" fillId="6" borderId="0" xfId="0" applyFont="1" applyFill="1" applyBorder="1" applyAlignment="1"/>
    <xf numFmtId="0" fontId="5" fillId="0" borderId="10" xfId="0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43" fontId="5" fillId="0" borderId="10" xfId="0" applyNumberFormat="1" applyFont="1" applyFill="1" applyBorder="1" applyAlignment="1">
      <alignment vertical="center"/>
    </xf>
    <xf numFmtId="210" fontId="13" fillId="0" borderId="10" xfId="0" applyNumberFormat="1" applyFont="1" applyFill="1" applyBorder="1" applyAlignment="1">
      <alignment vertical="center"/>
    </xf>
    <xf numFmtId="0" fontId="9" fillId="0" borderId="10" xfId="0" applyFont="1" applyFill="1" applyBorder="1" applyAlignment="1">
      <alignment horizontal="right"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134" applyFont="1" applyFill="1" applyAlignment="1">
      <alignment vertical="center"/>
    </xf>
    <xf numFmtId="211" fontId="18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18" fillId="0" borderId="10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/>
    </xf>
    <xf numFmtId="0" fontId="8" fillId="0" borderId="10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43" fontId="8" fillId="0" borderId="10" xfId="0" applyNumberFormat="1" applyFont="1" applyFill="1" applyBorder="1" applyAlignment="1">
      <alignment horizontal="center" vertical="center"/>
    </xf>
    <xf numFmtId="209" fontId="2" fillId="0" borderId="10" xfId="0" applyNumberFormat="1" applyFont="1" applyFill="1" applyBorder="1" applyAlignment="1">
      <alignment horizontal="center" vertical="center"/>
    </xf>
    <xf numFmtId="43" fontId="8" fillId="0" borderId="10" xfId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/>
    </xf>
    <xf numFmtId="0" fontId="18" fillId="0" borderId="10" xfId="0" applyFont="1" applyFill="1" applyBorder="1" applyAlignment="1">
      <alignment vertical="center"/>
    </xf>
    <xf numFmtId="43" fontId="18" fillId="0" borderId="10" xfId="0" applyNumberFormat="1" applyFont="1" applyFill="1" applyBorder="1" applyAlignment="1">
      <alignment vertical="center"/>
    </xf>
    <xf numFmtId="43" fontId="18" fillId="0" borderId="10" xfId="134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134" applyFont="1" applyFill="1" applyAlignment="1">
      <alignment vertical="center"/>
    </xf>
    <xf numFmtId="0" fontId="8" fillId="6" borderId="10" xfId="0" applyFont="1" applyFill="1" applyBorder="1" applyAlignment="1">
      <alignment horizontal="center" vertical="center" wrapText="1"/>
    </xf>
    <xf numFmtId="43" fontId="24" fillId="6" borderId="10" xfId="0" applyNumberFormat="1" applyFont="1" applyFill="1" applyBorder="1" applyAlignment="1">
      <alignment horizontal="center" vertical="center"/>
    </xf>
    <xf numFmtId="0" fontId="2" fillId="6" borderId="0" xfId="0" applyFont="1" applyFill="1" applyBorder="1" applyAlignment="1">
      <alignment vertical="center" wrapText="1"/>
    </xf>
    <xf numFmtId="208" fontId="8" fillId="0" borderId="10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43" fontId="2" fillId="0" borderId="10" xfId="1" applyFont="1" applyFill="1" applyBorder="1" applyAlignment="1">
      <alignment horizontal="center" vertical="center"/>
    </xf>
    <xf numFmtId="212" fontId="24" fillId="0" borderId="1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43" fontId="24" fillId="0" borderId="10" xfId="0" applyNumberFormat="1" applyFont="1" applyFill="1" applyBorder="1" applyAlignment="1">
      <alignment horizontal="center" vertical="center"/>
    </xf>
    <xf numFmtId="208" fontId="8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center" vertical="center" wrapText="1"/>
    </xf>
    <xf numFmtId="43" fontId="8" fillId="0" borderId="5" xfId="0" applyNumberFormat="1" applyFont="1" applyFill="1" applyBorder="1" applyAlignment="1">
      <alignment horizontal="center" vertical="center"/>
    </xf>
    <xf numFmtId="209" fontId="2" fillId="0" borderId="5" xfId="0" applyNumberFormat="1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horizontal="right" vertical="center"/>
    </xf>
    <xf numFmtId="43" fontId="8" fillId="0" borderId="10" xfId="1" applyFont="1" applyFill="1" applyBorder="1" applyAlignment="1">
      <alignment horizontal="center" vertical="center"/>
    </xf>
    <xf numFmtId="43" fontId="8" fillId="0" borderId="10" xfId="1" applyNumberFormat="1" applyFont="1" applyFill="1" applyBorder="1" applyAlignment="1">
      <alignment horizontal="right" vertical="center"/>
    </xf>
    <xf numFmtId="43" fontId="24" fillId="0" borderId="10" xfId="1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5" fillId="0" borderId="0" xfId="0" applyFont="1" applyFill="1" applyBorder="1" applyAlignment="1"/>
    <xf numFmtId="4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43" fontId="8" fillId="0" borderId="10" xfId="0" applyNumberFormat="1" applyFont="1" applyFill="1" applyBorder="1" applyAlignment="1">
      <alignment horizontal="center" vertical="center" wrapText="1"/>
    </xf>
    <xf numFmtId="209" fontId="8" fillId="0" borderId="1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210" fontId="8" fillId="0" borderId="0" xfId="0" applyNumberFormat="1" applyFont="1" applyFill="1" applyBorder="1" applyAlignment="1">
      <alignment vertical="center"/>
    </xf>
    <xf numFmtId="43" fontId="8" fillId="6" borderId="10" xfId="0" applyNumberFormat="1" applyFont="1" applyFill="1" applyBorder="1" applyAlignment="1">
      <alignment horizontal="center" vertical="center" wrapText="1"/>
    </xf>
    <xf numFmtId="0" fontId="25" fillId="6" borderId="10" xfId="0" applyFont="1" applyFill="1" applyBorder="1" applyAlignment="1">
      <alignment horizontal="center" vertical="center" wrapText="1"/>
    </xf>
    <xf numFmtId="0" fontId="8" fillId="6" borderId="0" xfId="0" applyFont="1" applyFill="1" applyBorder="1" applyAlignment="1">
      <alignment vertical="center"/>
    </xf>
    <xf numFmtId="0" fontId="8" fillId="6" borderId="0" xfId="0" applyFont="1" applyFill="1" applyBorder="1" applyAlignment="1"/>
    <xf numFmtId="0" fontId="7" fillId="6" borderId="0" xfId="0" applyFont="1" applyFill="1" applyBorder="1" applyAlignment="1">
      <alignment horizontal="center" vertical="center" wrapText="1"/>
    </xf>
    <xf numFmtId="212" fontId="24" fillId="0" borderId="10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shrinkToFit="1"/>
    </xf>
    <xf numFmtId="43" fontId="8" fillId="6" borderId="10" xfId="1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 wrapText="1"/>
    </xf>
    <xf numFmtId="213" fontId="8" fillId="6" borderId="10" xfId="0" applyNumberFormat="1" applyFont="1" applyFill="1" applyBorder="1" applyAlignment="1">
      <alignment horizontal="center" vertical="center"/>
    </xf>
    <xf numFmtId="212" fontId="8" fillId="0" borderId="10" xfId="0" applyNumberFormat="1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 wrapText="1"/>
    </xf>
    <xf numFmtId="214" fontId="24" fillId="0" borderId="5" xfId="0" applyNumberFormat="1" applyFont="1" applyFill="1" applyBorder="1" applyAlignment="1">
      <alignment horizontal="center" vertical="center"/>
    </xf>
    <xf numFmtId="43" fontId="2" fillId="0" borderId="5" xfId="1" applyFont="1" applyFill="1" applyBorder="1" applyAlignment="1">
      <alignment horizontal="center" vertical="center"/>
    </xf>
    <xf numFmtId="211" fontId="22" fillId="0" borderId="0" xfId="0" applyNumberFormat="1" applyFont="1" applyFill="1" applyAlignment="1">
      <alignment vertical="center"/>
    </xf>
    <xf numFmtId="43" fontId="2" fillId="6" borderId="1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wrapText="1"/>
    </xf>
    <xf numFmtId="43" fontId="8" fillId="0" borderId="10" xfId="1" applyNumberFormat="1" applyFont="1" applyFill="1" applyBorder="1" applyAlignment="1">
      <alignment vertical="center" wrapText="1"/>
    </xf>
    <xf numFmtId="210" fontId="8" fillId="0" borderId="0" xfId="0" applyNumberFormat="1" applyFont="1" applyFill="1" applyBorder="1" applyAlignment="1">
      <alignment vertical="center" wrapText="1"/>
    </xf>
    <xf numFmtId="43" fontId="8" fillId="0" borderId="10" xfId="1" applyFont="1" applyFill="1" applyBorder="1" applyAlignment="1">
      <alignment vertical="center"/>
    </xf>
    <xf numFmtId="43" fontId="24" fillId="6" borderId="10" xfId="1" applyFont="1" applyFill="1" applyBorder="1" applyAlignment="1">
      <alignment horizontal="right" vertical="center"/>
    </xf>
    <xf numFmtId="43" fontId="8" fillId="6" borderId="10" xfId="1" applyFont="1" applyFill="1" applyBorder="1" applyAlignment="1">
      <alignment vertical="center"/>
    </xf>
    <xf numFmtId="0" fontId="8" fillId="6" borderId="10" xfId="0" applyFont="1" applyFill="1" applyBorder="1" applyAlignment="1">
      <alignment vertical="center"/>
    </xf>
    <xf numFmtId="43" fontId="24" fillId="0" borderId="10" xfId="0" applyNumberFormat="1" applyFont="1" applyFill="1" applyBorder="1" applyAlignment="1">
      <alignment horizontal="right" vertical="center"/>
    </xf>
    <xf numFmtId="43" fontId="24" fillId="0" borderId="10" xfId="1" applyFont="1" applyFill="1" applyBorder="1" applyAlignment="1">
      <alignment vertical="center"/>
    </xf>
    <xf numFmtId="208" fontId="8" fillId="7" borderId="10" xfId="0" applyNumberFormat="1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vertical="center"/>
    </xf>
    <xf numFmtId="0" fontId="8" fillId="7" borderId="10" xfId="0" applyFont="1" applyFill="1" applyBorder="1" applyAlignment="1">
      <alignment vertical="center" wrapText="1"/>
    </xf>
    <xf numFmtId="0" fontId="8" fillId="7" borderId="10" xfId="0" applyFont="1" applyFill="1" applyBorder="1" applyAlignment="1">
      <alignment horizontal="center" vertical="center" wrapText="1"/>
    </xf>
    <xf numFmtId="43" fontId="8" fillId="7" borderId="10" xfId="0" applyNumberFormat="1" applyFont="1" applyFill="1" applyBorder="1" applyAlignment="1">
      <alignment horizontal="center" vertical="center"/>
    </xf>
    <xf numFmtId="43" fontId="24" fillId="7" borderId="10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43" fontId="8" fillId="7" borderId="10" xfId="1" applyFont="1" applyFill="1" applyBorder="1" applyAlignment="1">
      <alignment horizontal="center" vertical="center"/>
    </xf>
    <xf numFmtId="43" fontId="8" fillId="7" borderId="10" xfId="1" applyFont="1" applyFill="1" applyBorder="1" applyAlignment="1">
      <alignment horizontal="right" vertical="center"/>
    </xf>
    <xf numFmtId="43" fontId="8" fillId="7" borderId="10" xfId="1" applyFont="1" applyFill="1" applyBorder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43" fontId="2" fillId="7" borderId="10" xfId="1" applyFont="1" applyFill="1" applyBorder="1" applyAlignment="1">
      <alignment horizontal="center" vertical="center"/>
    </xf>
    <xf numFmtId="43" fontId="24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15" fontId="24" fillId="0" borderId="10" xfId="0" applyNumberFormat="1" applyFont="1" applyFill="1" applyBorder="1" applyAlignment="1">
      <alignment horizontal="center" vertical="center"/>
    </xf>
    <xf numFmtId="216" fontId="24" fillId="0" borderId="10" xfId="0" applyNumberFormat="1" applyFont="1" applyFill="1" applyBorder="1" applyAlignment="1">
      <alignment horizontal="right" vertical="center"/>
    </xf>
    <xf numFmtId="214" fontId="8" fillId="0" borderId="0" xfId="0" applyNumberFormat="1" applyFont="1" applyFill="1" applyBorder="1" applyAlignment="1">
      <alignment vertical="center" wrapText="1"/>
    </xf>
    <xf numFmtId="212" fontId="24" fillId="0" borderId="10" xfId="0" applyNumberFormat="1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center" vertical="center" wrapText="1"/>
    </xf>
    <xf numFmtId="214" fontId="5" fillId="0" borderId="10" xfId="0" applyNumberFormat="1" applyFont="1" applyFill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0" fontId="9" fillId="0" borderId="12" xfId="0" applyFont="1" applyFill="1" applyBorder="1" applyAlignment="1">
      <alignment vertical="center"/>
    </xf>
    <xf numFmtId="43" fontId="5" fillId="0" borderId="12" xfId="0" applyNumberFormat="1" applyFont="1" applyFill="1" applyBorder="1" applyAlignment="1">
      <alignment vertical="center"/>
    </xf>
    <xf numFmtId="0" fontId="5" fillId="0" borderId="12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9" fillId="0" borderId="13" xfId="0" applyFont="1" applyFill="1" applyBorder="1" applyAlignment="1">
      <alignment vertical="center"/>
    </xf>
    <xf numFmtId="43" fontId="5" fillId="0" borderId="13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vertical="center"/>
    </xf>
    <xf numFmtId="216" fontId="8" fillId="0" borderId="10" xfId="0" applyNumberFormat="1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left" vertical="center"/>
    </xf>
    <xf numFmtId="43" fontId="8" fillId="0" borderId="10" xfId="1" applyNumberFormat="1" applyFont="1" applyFill="1" applyBorder="1" applyAlignment="1">
      <alignment horizontal="right" vertical="center" wrapText="1"/>
    </xf>
    <xf numFmtId="0" fontId="8" fillId="6" borderId="10" xfId="0" applyFont="1" applyFill="1" applyBorder="1" applyAlignment="1">
      <alignment horizontal="left" vertical="center"/>
    </xf>
    <xf numFmtId="0" fontId="8" fillId="6" borderId="10" xfId="0" applyFont="1" applyFill="1" applyBorder="1" applyAlignment="1">
      <alignment horizontal="center" vertical="center"/>
    </xf>
    <xf numFmtId="43" fontId="8" fillId="6" borderId="10" xfId="1" applyFont="1" applyFill="1" applyBorder="1" applyAlignment="1">
      <alignment horizontal="center" vertical="center"/>
    </xf>
    <xf numFmtId="0" fontId="5" fillId="6" borderId="0" xfId="0" applyFont="1" applyFill="1" applyBorder="1" applyAlignment="1"/>
    <xf numFmtId="0" fontId="26" fillId="0" borderId="10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43" fontId="28" fillId="6" borderId="10" xfId="0" applyNumberFormat="1" applyFont="1" applyFill="1" applyBorder="1" applyAlignment="1">
      <alignment horizontal="center" vertical="center"/>
    </xf>
    <xf numFmtId="49" fontId="8" fillId="6" borderId="10" xfId="0" applyNumberFormat="1" applyFont="1" applyFill="1" applyBorder="1" applyAlignment="1">
      <alignment horizontal="left" vertical="center"/>
    </xf>
    <xf numFmtId="0" fontId="24" fillId="0" borderId="10" xfId="0" applyFont="1" applyFill="1" applyBorder="1" applyAlignment="1">
      <alignment horizontal="right" vertical="center"/>
    </xf>
    <xf numFmtId="217" fontId="8" fillId="0" borderId="10" xfId="0" applyNumberFormat="1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right" vertical="center"/>
    </xf>
    <xf numFmtId="217" fontId="24" fillId="0" borderId="10" xfId="0" applyNumberFormat="1" applyFont="1" applyFill="1" applyBorder="1" applyAlignment="1">
      <alignment horizontal="right" vertical="center"/>
    </xf>
    <xf numFmtId="0" fontId="24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210" fontId="24" fillId="0" borderId="10" xfId="0" applyNumberFormat="1" applyFont="1" applyFill="1" applyBorder="1" applyAlignment="1">
      <alignment horizontal="right" vertical="center"/>
    </xf>
    <xf numFmtId="217" fontId="24" fillId="0" borderId="10" xfId="0" applyNumberFormat="1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0" borderId="5" xfId="0" applyFont="1" applyFill="1" applyBorder="1" applyAlignment="1">
      <alignment horizontal="left" vertical="center"/>
    </xf>
    <xf numFmtId="0" fontId="24" fillId="0" borderId="5" xfId="0" applyFont="1" applyFill="1" applyBorder="1" applyAlignment="1">
      <alignment horizontal="right" vertical="center"/>
    </xf>
    <xf numFmtId="43" fontId="8" fillId="0" borderId="5" xfId="1" applyNumberFormat="1" applyFont="1" applyFill="1" applyBorder="1" applyAlignment="1">
      <alignment horizontal="right" vertical="center"/>
    </xf>
    <xf numFmtId="49" fontId="18" fillId="0" borderId="11" xfId="0" applyNumberFormat="1" applyFont="1" applyFill="1" applyBorder="1" applyAlignment="1">
      <alignment horizontal="left" vertical="center"/>
    </xf>
    <xf numFmtId="49" fontId="22" fillId="0" borderId="11" xfId="0" applyNumberFormat="1" applyFont="1" applyFill="1" applyBorder="1" applyAlignment="1">
      <alignment horizontal="center" vertical="center" wrapText="1"/>
    </xf>
    <xf numFmtId="43" fontId="7" fillId="0" borderId="10" xfId="0" applyNumberFormat="1" applyFont="1" applyFill="1" applyBorder="1" applyAlignment="1">
      <alignment horizontal="center" vertical="center"/>
    </xf>
    <xf numFmtId="210" fontId="8" fillId="0" borderId="10" xfId="0" applyNumberFormat="1" applyFont="1" applyFill="1" applyBorder="1" applyAlignment="1">
      <alignment horizontal="right" vertical="center"/>
    </xf>
    <xf numFmtId="217" fontId="8" fillId="0" borderId="10" xfId="0" applyNumberFormat="1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right" vertical="center"/>
    </xf>
    <xf numFmtId="0" fontId="29" fillId="0" borderId="0" xfId="5" applyFont="1" applyAlignment="1">
      <alignment vertical="center"/>
    </xf>
    <xf numFmtId="0" fontId="18" fillId="0" borderId="0" xfId="5" applyFont="1" applyAlignment="1">
      <alignment vertical="center"/>
    </xf>
    <xf numFmtId="0" fontId="23" fillId="0" borderId="0" xfId="5" applyFont="1" applyAlignment="1">
      <alignment horizontal="centerContinuous" vertical="center"/>
    </xf>
    <xf numFmtId="0" fontId="18" fillId="0" borderId="0" xfId="5" applyFont="1" applyAlignment="1">
      <alignment horizontal="centerContinuous" vertical="center"/>
    </xf>
    <xf numFmtId="0" fontId="29" fillId="0" borderId="0" xfId="5" applyFont="1" applyAlignment="1">
      <alignment horizontal="centerContinuous" vertical="center"/>
    </xf>
    <xf numFmtId="0" fontId="30" fillId="0" borderId="0" xfId="5" applyFont="1" applyAlignment="1">
      <alignment horizontal="centerContinuous" vertical="center"/>
    </xf>
    <xf numFmtId="14" fontId="18" fillId="0" borderId="0" xfId="5" applyNumberFormat="1" applyFont="1" applyAlignment="1">
      <alignment vertical="center"/>
    </xf>
    <xf numFmtId="0" fontId="31" fillId="8" borderId="0" xfId="0" applyFont="1" applyFill="1" applyAlignment="1">
      <alignment horizontal="centerContinuous" vertical="center"/>
    </xf>
    <xf numFmtId="0" fontId="32" fillId="8" borderId="0" xfId="0" applyFont="1" applyFill="1" applyAlignment="1">
      <alignment horizontal="centerContinuous" vertical="center"/>
    </xf>
    <xf numFmtId="0" fontId="22" fillId="8" borderId="0" xfId="0" applyFont="1" applyFill="1" applyAlignment="1">
      <alignment vertical="center"/>
    </xf>
    <xf numFmtId="0" fontId="22" fillId="0" borderId="0" xfId="0" applyFont="1" applyAlignment="1" applyProtection="1">
      <alignment vertical="center"/>
      <protection locked="0"/>
    </xf>
    <xf numFmtId="0" fontId="18" fillId="8" borderId="0" xfId="0" applyFont="1" applyFill="1" applyAlignment="1">
      <alignment vertical="center"/>
    </xf>
    <xf numFmtId="49" fontId="22" fillId="0" borderId="0" xfId="0" applyNumberFormat="1" applyFont="1" applyFill="1" applyAlignment="1" applyProtection="1">
      <alignment horizontal="left" vertical="center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18" fillId="8" borderId="10" xfId="0" applyFont="1" applyFill="1" applyBorder="1" applyAlignment="1">
      <alignment horizontal="center" vertical="center"/>
    </xf>
    <xf numFmtId="49" fontId="18" fillId="8" borderId="10" xfId="0" applyNumberFormat="1" applyFont="1" applyFill="1" applyBorder="1" applyAlignment="1">
      <alignment horizontal="left" vertical="center" indent="2"/>
    </xf>
    <xf numFmtId="0" fontId="33" fillId="8" borderId="10" xfId="2" applyFont="1" applyFill="1" applyBorder="1" applyAlignment="1" applyProtection="1">
      <alignment vertical="center"/>
    </xf>
    <xf numFmtId="0" fontId="23" fillId="8" borderId="10" xfId="0" applyFont="1" applyFill="1" applyBorder="1" applyAlignment="1">
      <alignment horizontal="center" vertical="center" wrapText="1"/>
    </xf>
    <xf numFmtId="49" fontId="18" fillId="8" borderId="10" xfId="0" applyNumberFormat="1" applyFont="1" applyFill="1" applyBorder="1" applyAlignment="1">
      <alignment horizontal="center" vertical="center"/>
    </xf>
    <xf numFmtId="49" fontId="18" fillId="0" borderId="10" xfId="0" applyNumberFormat="1" applyFont="1" applyBorder="1" applyAlignment="1" applyProtection="1">
      <alignment horizontal="center" vertical="center"/>
      <protection locked="0"/>
    </xf>
    <xf numFmtId="0" fontId="34" fillId="8" borderId="10" xfId="2" applyFont="1" applyFill="1" applyBorder="1" applyAlignment="1" applyProtection="1">
      <alignment vertical="center"/>
    </xf>
    <xf numFmtId="0" fontId="35" fillId="8" borderId="10" xfId="2" applyFont="1" applyFill="1" applyBorder="1" applyAlignment="1" applyProtection="1">
      <alignment vertical="center"/>
    </xf>
    <xf numFmtId="0" fontId="36" fillId="8" borderId="10" xfId="2" applyFont="1" applyFill="1" applyBorder="1" applyAlignment="1" applyProtection="1">
      <alignment vertical="center"/>
    </xf>
    <xf numFmtId="49" fontId="22" fillId="0" borderId="10" xfId="0" applyNumberFormat="1" applyFont="1" applyBorder="1" applyAlignment="1" applyProtection="1">
      <alignment horizontal="center" vertical="center"/>
      <protection locked="0"/>
    </xf>
    <xf numFmtId="0" fontId="37" fillId="8" borderId="10" xfId="2" applyFont="1" applyFill="1" applyBorder="1" applyAlignment="1" applyProtection="1">
      <alignment vertical="center"/>
    </xf>
    <xf numFmtId="49" fontId="16" fillId="8" borderId="10" xfId="0" applyNumberFormat="1" applyFont="1" applyFill="1" applyBorder="1" applyAlignment="1">
      <alignment horizontal="left" vertical="center" indent="2"/>
    </xf>
    <xf numFmtId="49" fontId="16" fillId="0" borderId="10" xfId="0" applyNumberFormat="1" applyFont="1" applyBorder="1" applyAlignment="1" applyProtection="1">
      <alignment horizontal="center" vertical="center"/>
      <protection locked="0"/>
    </xf>
    <xf numFmtId="0" fontId="16" fillId="8" borderId="0" xfId="0" applyFont="1" applyFill="1" applyAlignment="1">
      <alignment vertical="center"/>
    </xf>
    <xf numFmtId="218" fontId="2" fillId="8" borderId="0" xfId="0" applyNumberFormat="1" applyFont="1" applyFill="1" applyAlignment="1">
      <alignment horizontal="left" vertical="center" indent="1"/>
    </xf>
    <xf numFmtId="0" fontId="34" fillId="8" borderId="10" xfId="2" quotePrefix="1" applyFont="1" applyFill="1" applyBorder="1" applyAlignment="1" applyProtection="1">
      <alignment vertical="center"/>
    </xf>
    <xf numFmtId="0" fontId="35" fillId="8" borderId="10" xfId="2" quotePrefix="1" applyFont="1" applyFill="1" applyBorder="1" applyAlignment="1" applyProtection="1">
      <alignment vertical="center"/>
    </xf>
    <xf numFmtId="218" fontId="18" fillId="0" borderId="0" xfId="0" applyNumberFormat="1" applyFont="1" applyFill="1" applyAlignment="1">
      <alignment horizontal="center" vertical="center"/>
    </xf>
    <xf numFmtId="211" fontId="5" fillId="0" borderId="0" xfId="0" applyNumberFormat="1" applyFont="1" applyAlignment="1">
      <alignment horizontal="center" vertical="center"/>
    </xf>
    <xf numFmtId="211" fontId="5" fillId="0" borderId="0" xfId="0" applyNumberFormat="1" applyFont="1" applyFill="1" applyAlignment="1">
      <alignment horizontal="center" vertical="center"/>
    </xf>
    <xf numFmtId="218" fontId="5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211" fontId="9" fillId="0" borderId="0" xfId="0" applyNumberFormat="1" applyFont="1" applyAlignment="1">
      <alignment vertical="center"/>
    </xf>
    <xf numFmtId="0" fontId="78" fillId="0" borderId="0" xfId="0" applyFont="1" applyFill="1" applyAlignment="1">
      <alignment vertical="center"/>
    </xf>
    <xf numFmtId="0" fontId="78" fillId="0" borderId="0" xfId="0" applyFont="1" applyFill="1" applyAlignment="1">
      <alignment horizontal="center" vertical="center"/>
    </xf>
    <xf numFmtId="0" fontId="78" fillId="0" borderId="0" xfId="134" applyFont="1" applyFill="1" applyAlignment="1">
      <alignment vertical="center"/>
    </xf>
    <xf numFmtId="0" fontId="9" fillId="0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5" fillId="0" borderId="10" xfId="0" applyFont="1" applyFill="1" applyBorder="1" applyAlignment="1">
      <alignment vertical="center" wrapText="1"/>
    </xf>
    <xf numFmtId="0" fontId="9" fillId="0" borderId="10" xfId="0" applyFont="1" applyFill="1" applyBorder="1" applyAlignment="1">
      <alignment horizontal="center" vertical="center" wrapText="1"/>
    </xf>
    <xf numFmtId="218" fontId="5" fillId="0" borderId="10" xfId="0" applyNumberFormat="1" applyFont="1" applyFill="1" applyBorder="1" applyAlignment="1">
      <alignment horizontal="center" vertical="center"/>
    </xf>
    <xf numFmtId="209" fontId="9" fillId="0" borderId="10" xfId="0" applyNumberFormat="1" applyFont="1" applyFill="1" applyBorder="1" applyAlignment="1">
      <alignment horizontal="center" vertical="center"/>
    </xf>
    <xf numFmtId="209" fontId="5" fillId="0" borderId="10" xfId="0" applyNumberFormat="1" applyFont="1" applyFill="1" applyBorder="1" applyAlignment="1">
      <alignment horizontal="right" vertical="center"/>
    </xf>
    <xf numFmtId="49" fontId="5" fillId="0" borderId="0" xfId="0" applyNumberFormat="1" applyFont="1" applyAlignment="1">
      <alignment horizontal="center" vertical="center"/>
    </xf>
    <xf numFmtId="43" fontId="9" fillId="0" borderId="10" xfId="1" applyFont="1" applyFill="1" applyBorder="1" applyAlignment="1">
      <alignment horizontal="center" vertical="center"/>
    </xf>
    <xf numFmtId="43" fontId="5" fillId="0" borderId="10" xfId="1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center" vertical="center"/>
    </xf>
    <xf numFmtId="43" fontId="5" fillId="0" borderId="10" xfId="134" applyNumberFormat="1" applyFont="1" applyFill="1" applyBorder="1" applyAlignment="1">
      <alignment horizontal="right" vertical="center"/>
    </xf>
    <xf numFmtId="218" fontId="78" fillId="0" borderId="0" xfId="0" applyNumberFormat="1" applyFont="1" applyFill="1" applyAlignment="1">
      <alignment horizontal="center" vertical="center"/>
    </xf>
    <xf numFmtId="218" fontId="16" fillId="0" borderId="0" xfId="0" applyNumberFormat="1" applyFont="1" applyFill="1" applyAlignment="1">
      <alignment horizontal="center" vertical="center"/>
    </xf>
    <xf numFmtId="43" fontId="5" fillId="0" borderId="10" xfId="0" applyNumberFormat="1" applyFont="1" applyFill="1" applyBorder="1" applyAlignment="1">
      <alignment horizontal="center" vertical="center"/>
    </xf>
    <xf numFmtId="43" fontId="5" fillId="0" borderId="10" xfId="1" applyFont="1" applyFill="1" applyBorder="1" applyAlignment="1">
      <alignment horizontal="right" vertical="center" wrapText="1"/>
    </xf>
    <xf numFmtId="212" fontId="5" fillId="0" borderId="10" xfId="0" applyNumberFormat="1" applyFont="1" applyFill="1" applyBorder="1" applyAlignment="1">
      <alignment horizontal="center" vertical="center"/>
    </xf>
    <xf numFmtId="43" fontId="5" fillId="0" borderId="10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43" fontId="5" fillId="0" borderId="5" xfId="0" applyNumberFormat="1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211" fontId="18" fillId="7" borderId="0" xfId="0" applyNumberFormat="1" applyFont="1" applyFill="1" applyAlignment="1">
      <alignment horizontal="center" vertical="center"/>
    </xf>
    <xf numFmtId="0" fontId="16" fillId="7" borderId="0" xfId="0" applyFont="1" applyFill="1" applyAlignment="1">
      <alignment vertical="center"/>
    </xf>
    <xf numFmtId="0" fontId="16" fillId="7" borderId="0" xfId="0" applyFont="1" applyFill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0" fontId="20" fillId="7" borderId="10" xfId="0" applyFont="1" applyFill="1" applyBorder="1" applyAlignment="1">
      <alignment horizontal="center" vertical="center"/>
    </xf>
    <xf numFmtId="49" fontId="18" fillId="7" borderId="10" xfId="0" applyNumberFormat="1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 wrapText="1"/>
    </xf>
    <xf numFmtId="43" fontId="8" fillId="7" borderId="10" xfId="0" applyNumberFormat="1" applyFont="1" applyFill="1" applyBorder="1" applyAlignment="1">
      <alignment horizontal="center" vertical="center" wrapText="1"/>
    </xf>
    <xf numFmtId="209" fontId="2" fillId="7" borderId="10" xfId="0" applyNumberFormat="1" applyFont="1" applyFill="1" applyBorder="1" applyAlignment="1">
      <alignment horizontal="center" vertical="center"/>
    </xf>
    <xf numFmtId="43" fontId="18" fillId="7" borderId="10" xfId="1" applyFont="1" applyFill="1" applyBorder="1" applyAlignment="1">
      <alignment horizontal="right" vertical="center"/>
    </xf>
    <xf numFmtId="43" fontId="18" fillId="7" borderId="11" xfId="0" applyNumberFormat="1" applyFont="1" applyFill="1" applyBorder="1" applyAlignment="1">
      <alignment horizontal="center" vertical="center" wrapText="1"/>
    </xf>
    <xf numFmtId="209" fontId="8" fillId="7" borderId="10" xfId="0" applyNumberFormat="1" applyFont="1" applyFill="1" applyBorder="1" applyAlignment="1">
      <alignment horizontal="right" vertical="center"/>
    </xf>
    <xf numFmtId="49" fontId="16" fillId="7" borderId="0" xfId="0" applyNumberFormat="1" applyFont="1" applyFill="1" applyAlignment="1">
      <alignment horizontal="center" vertical="center"/>
    </xf>
    <xf numFmtId="43" fontId="8" fillId="7" borderId="10" xfId="1" applyNumberFormat="1" applyFont="1" applyFill="1" applyBorder="1" applyAlignment="1">
      <alignment horizontal="right" vertical="center"/>
    </xf>
    <xf numFmtId="43" fontId="18" fillId="7" borderId="10" xfId="0" applyNumberFormat="1" applyFont="1" applyFill="1" applyBorder="1" applyAlignment="1">
      <alignment vertical="center"/>
    </xf>
    <xf numFmtId="212" fontId="8" fillId="7" borderId="10" xfId="0" applyNumberFormat="1" applyFont="1" applyFill="1" applyBorder="1" applyAlignment="1">
      <alignment horizontal="center" vertical="center" wrapText="1"/>
    </xf>
    <xf numFmtId="212" fontId="8" fillId="7" borderId="10" xfId="0" applyNumberFormat="1" applyFont="1" applyFill="1" applyBorder="1" applyAlignment="1">
      <alignment horizontal="center" vertical="center"/>
    </xf>
    <xf numFmtId="213" fontId="8" fillId="7" borderId="10" xfId="0" applyNumberFormat="1" applyFont="1" applyFill="1" applyBorder="1" applyAlignment="1">
      <alignment horizontal="center" vertical="center"/>
    </xf>
    <xf numFmtId="0" fontId="2" fillId="7" borderId="5" xfId="0" applyFont="1" applyFill="1" applyBorder="1" applyAlignment="1">
      <alignment vertical="center"/>
    </xf>
    <xf numFmtId="0" fontId="2" fillId="7" borderId="5" xfId="0" applyFont="1" applyFill="1" applyBorder="1" applyAlignment="1">
      <alignment horizontal="center" vertical="center"/>
    </xf>
    <xf numFmtId="214" fontId="8" fillId="7" borderId="5" xfId="0" applyNumberFormat="1" applyFont="1" applyFill="1" applyBorder="1" applyAlignment="1">
      <alignment horizontal="center" vertical="center"/>
    </xf>
    <xf numFmtId="43" fontId="8" fillId="7" borderId="5" xfId="1" applyFont="1" applyFill="1" applyBorder="1" applyAlignment="1">
      <alignment horizontal="right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vertical="center"/>
    </xf>
    <xf numFmtId="0" fontId="18" fillId="7" borderId="10" xfId="0" applyFont="1" applyFill="1" applyBorder="1" applyAlignment="1">
      <alignment horizontal="center" vertical="center"/>
    </xf>
    <xf numFmtId="43" fontId="18" fillId="7" borderId="10" xfId="134" applyNumberFormat="1" applyFont="1" applyFill="1" applyBorder="1" applyAlignment="1">
      <alignment horizontal="right" vertical="center"/>
    </xf>
    <xf numFmtId="0" fontId="18" fillId="7" borderId="0" xfId="0" applyFont="1" applyFill="1" applyAlignment="1">
      <alignment horizontal="center" vertical="center"/>
    </xf>
    <xf numFmtId="0" fontId="18" fillId="7" borderId="0" xfId="0" applyFont="1" applyFill="1" applyAlignment="1">
      <alignment vertical="center"/>
    </xf>
    <xf numFmtId="0" fontId="18" fillId="7" borderId="0" xfId="134" applyFont="1" applyFill="1" applyAlignment="1">
      <alignment vertical="center"/>
    </xf>
    <xf numFmtId="0" fontId="16" fillId="7" borderId="0" xfId="134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134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/>
    </xf>
    <xf numFmtId="43" fontId="5" fillId="0" borderId="10" xfId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5" xfId="0" applyFont="1" applyFill="1" applyBorder="1" applyAlignment="1">
      <alignment horizontal="center" vertical="center" wrapText="1"/>
    </xf>
    <xf numFmtId="43" fontId="5" fillId="0" borderId="5" xfId="1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left" vertical="center"/>
    </xf>
    <xf numFmtId="0" fontId="13" fillId="0" borderId="10" xfId="0" applyFont="1" applyFill="1" applyBorder="1" applyAlignment="1">
      <alignment vertical="center"/>
    </xf>
    <xf numFmtId="0" fontId="5" fillId="0" borderId="0" xfId="134" applyFont="1" applyFill="1" applyAlignment="1">
      <alignment vertical="center"/>
    </xf>
    <xf numFmtId="0" fontId="9" fillId="0" borderId="14" xfId="0" applyFont="1" applyBorder="1" applyAlignment="1">
      <alignment horizontal="center"/>
    </xf>
    <xf numFmtId="0" fontId="81" fillId="0" borderId="0" xfId="0" applyFont="1"/>
    <xf numFmtId="218" fontId="0" fillId="0" borderId="0" xfId="0" applyNumberFormat="1"/>
    <xf numFmtId="0" fontId="81" fillId="0" borderId="0" xfId="0" applyFont="1" applyAlignment="1">
      <alignment horizontal="center"/>
    </xf>
    <xf numFmtId="0" fontId="80" fillId="7" borderId="10" xfId="0" applyFont="1" applyFill="1" applyBorder="1" applyAlignment="1">
      <alignment horizontal="center" vertical="center"/>
    </xf>
    <xf numFmtId="218" fontId="80" fillId="7" borderId="10" xfId="0" applyNumberFormat="1" applyFont="1" applyFill="1" applyBorder="1" applyAlignment="1">
      <alignment horizontal="center" vertical="center"/>
    </xf>
    <xf numFmtId="211" fontId="80" fillId="7" borderId="10" xfId="0" applyNumberFormat="1" applyFont="1" applyFill="1" applyBorder="1" applyAlignment="1">
      <alignment horizontal="center" vertical="center"/>
    </xf>
    <xf numFmtId="0" fontId="79" fillId="7" borderId="10" xfId="0" applyFont="1" applyFill="1" applyBorder="1" applyAlignment="1">
      <alignment vertical="center"/>
    </xf>
    <xf numFmtId="218" fontId="79" fillId="7" borderId="10" xfId="0" applyNumberFormat="1" applyFont="1" applyFill="1" applyBorder="1" applyAlignment="1">
      <alignment vertical="center"/>
    </xf>
    <xf numFmtId="0" fontId="79" fillId="7" borderId="10" xfId="0" applyNumberFormat="1" applyFont="1" applyFill="1" applyBorder="1" applyAlignment="1">
      <alignment horizontal="center" vertical="center"/>
    </xf>
    <xf numFmtId="211" fontId="79" fillId="7" borderId="10" xfId="0" applyNumberFormat="1" applyFont="1" applyFill="1" applyBorder="1" applyAlignment="1">
      <alignment horizontal="center" vertical="center"/>
    </xf>
    <xf numFmtId="0" fontId="80" fillId="7" borderId="10" xfId="0" applyFont="1" applyFill="1" applyBorder="1" applyAlignment="1">
      <alignment vertical="center"/>
    </xf>
    <xf numFmtId="0" fontId="82" fillId="0" borderId="0" xfId="0" applyFont="1" applyBorder="1" applyAlignment="1">
      <alignment horizontal="center"/>
    </xf>
    <xf numFmtId="0" fontId="9" fillId="0" borderId="14" xfId="0" applyFont="1" applyBorder="1" applyAlignment="1">
      <alignment horizontal="left"/>
    </xf>
    <xf numFmtId="0" fontId="22" fillId="0" borderId="7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22" fillId="0" borderId="5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77" fillId="0" borderId="11" xfId="0" applyFont="1" applyFill="1" applyBorder="1" applyAlignment="1">
      <alignment horizontal="center" vertical="center" wrapText="1"/>
    </xf>
    <xf numFmtId="218" fontId="9" fillId="0" borderId="5" xfId="0" applyNumberFormat="1" applyFont="1" applyFill="1" applyBorder="1" applyAlignment="1">
      <alignment horizontal="center" vertical="center" wrapText="1"/>
    </xf>
    <xf numFmtId="218" fontId="77" fillId="0" borderId="1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2" fillId="7" borderId="7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22" fillId="7" borderId="5" xfId="0" applyFont="1" applyFill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7" fillId="7" borderId="0" xfId="0" applyFont="1" applyFill="1" applyAlignment="1">
      <alignment horizontal="center" vertical="center"/>
    </xf>
    <xf numFmtId="0" fontId="18" fillId="7" borderId="7" xfId="0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0" fontId="22" fillId="7" borderId="5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21" fillId="7" borderId="1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</cellXfs>
  <cellStyles count="150">
    <cellStyle name="??" xfId="23"/>
    <cellStyle name="?? [0]" xfId="24"/>
    <cellStyle name="??_0N-HANDLING " xfId="12"/>
    <cellStyle name="@_text" xfId="14"/>
    <cellStyle name="_(中企华)审计评估联合申报明细表.V1" xfId="26"/>
    <cellStyle name="_CBRE明细表" xfId="25"/>
    <cellStyle name="_ET_STYLE_NoName_00_" xfId="8"/>
    <cellStyle name="_KPMG original version" xfId="27"/>
    <cellStyle name="_KPMG original version_(中企华)审计评估联合申报明细表.V1" xfId="15"/>
    <cellStyle name="_KPMG original version_附件1：审计评估联合申报明细表" xfId="22"/>
    <cellStyle name="_long term loan - others 300504" xfId="16"/>
    <cellStyle name="_long term loan - others 300504_(中企华)审计评估联合申报明细表.V1" xfId="11"/>
    <cellStyle name="_long term loan - others 300504_KPMG original version" xfId="28"/>
    <cellStyle name="_long term loan - others 300504_KPMG original version_(中企华)审计评估联合申报明细表.V1" xfId="21"/>
    <cellStyle name="_long term loan - others 300504_KPMG original version_附件1：审计评估联合申报明细表" xfId="20"/>
    <cellStyle name="_long term loan - others 300504_Shenhua PBC package 050530" xfId="29"/>
    <cellStyle name="_long term loan - others 300504_Shenhua PBC package 050530_(中企华)审计评估联合申报明细表.V1" xfId="30"/>
    <cellStyle name="_long term loan - others 300504_Shenhua PBC package 050530_附件1：审计评估联合申报明细表" xfId="31"/>
    <cellStyle name="_long term loan - others 300504_附件1：审计评估联合申报明细表" xfId="33"/>
    <cellStyle name="_long term loan - others 300504_审计调查表.V3" xfId="34"/>
    <cellStyle name="_Part III.200406.Loan and Liabilities details.(Site Name)" xfId="35"/>
    <cellStyle name="_Part III.200406.Loan and Liabilities details.(Site Name)_(中企华)审计评估联合申报明细表.V1" xfId="36"/>
    <cellStyle name="_Part III.200406.Loan and Liabilities details.(Site Name)_KPMG original version" xfId="37"/>
    <cellStyle name="_Part III.200406.Loan and Liabilities details.(Site Name)_KPMG original version_(中企华)审计评估联合申报明细表.V1" xfId="38"/>
    <cellStyle name="_Part III.200406.Loan and Liabilities details.(Site Name)_KPMG original version_附件1：审计评估联合申报明细表" xfId="39"/>
    <cellStyle name="_Part III.200406.Loan and Liabilities details.(Site Name)_Shenhua PBC package 050530" xfId="17"/>
    <cellStyle name="_Part III.200406.Loan and Liabilities details.(Site Name)_Shenhua PBC package 050530_(中企华)审计评估联合申报明细表.V1" xfId="40"/>
    <cellStyle name="_Part III.200406.Loan and Liabilities details.(Site Name)_Shenhua PBC package 050530_附件1：审计评估联合申报明细表" xfId="41"/>
    <cellStyle name="_Part III.200406.Loan and Liabilities details.(Site Name)_附件1：审计评估联合申报明细表" xfId="43"/>
    <cellStyle name="_Part III.200406.Loan and Liabilities details.(Site Name)_审计调查表.V3" xfId="44"/>
    <cellStyle name="_Shenhua PBC package 050530" xfId="45"/>
    <cellStyle name="_Shenhua PBC package 050530_(中企华)审计评估联合申报明细表.V1" xfId="46"/>
    <cellStyle name="_Shenhua PBC package 050530_附件1：审计评估联合申报明细表" xfId="47"/>
    <cellStyle name="_房屋建筑评估申报表" xfId="48"/>
    <cellStyle name="_附件1：审计评估联合申报明细表" xfId="49"/>
    <cellStyle name="_审计调查表.V3" xfId="50"/>
    <cellStyle name="_文函专递0211-施工企业调查表（附件）" xfId="51"/>
    <cellStyle name="{Comma [0]}" xfId="52"/>
    <cellStyle name="{Comma}" xfId="53"/>
    <cellStyle name="{Date}" xfId="54"/>
    <cellStyle name="{Month}" xfId="55"/>
    <cellStyle name="{Percent}" xfId="59"/>
    <cellStyle name="{Thousand [0]}" xfId="56"/>
    <cellStyle name="{Thousand}" xfId="32"/>
    <cellStyle name="{Z'0000(1 dec)}" xfId="60"/>
    <cellStyle name="{Z'0000(4 dec)}" xfId="61"/>
    <cellStyle name="0,0_x000d__x000a_NA_x000d__x000a_" xfId="10"/>
    <cellStyle name="0,0_x000d__x000a_NA_x000d__x000a_ 2" xfId="62"/>
    <cellStyle name="args.style" xfId="4"/>
    <cellStyle name="Calc Currency (0)" xfId="65"/>
    <cellStyle name="category" xfId="66"/>
    <cellStyle name="Column Headings" xfId="68"/>
    <cellStyle name="Column$Headings" xfId="69"/>
    <cellStyle name="Column_Title" xfId="63"/>
    <cellStyle name="Comma  - Style1" xfId="71"/>
    <cellStyle name="Comma  - Style2" xfId="72"/>
    <cellStyle name="Comma  - Style3" xfId="67"/>
    <cellStyle name="Comma  - Style4" xfId="74"/>
    <cellStyle name="Comma  - Style5" xfId="75"/>
    <cellStyle name="Comma  - Style6" xfId="76"/>
    <cellStyle name="Comma  - Style7" xfId="77"/>
    <cellStyle name="Comma  - Style8" xfId="78"/>
    <cellStyle name="Comma [0]_laroux" xfId="79"/>
    <cellStyle name="Comma_02(2003.12.31 PBC package.040304)" xfId="80"/>
    <cellStyle name="comma-d" xfId="81"/>
    <cellStyle name="Copied" xfId="82"/>
    <cellStyle name="COST1" xfId="83"/>
    <cellStyle name="Currency [0]_353HHC" xfId="84"/>
    <cellStyle name="Currency_353HHC" xfId="86"/>
    <cellStyle name="Date" xfId="87"/>
    <cellStyle name="Entered" xfId="7"/>
    <cellStyle name="entry box" xfId="42"/>
    <cellStyle name="Euro" xfId="88"/>
    <cellStyle name="e鯪9Y_x000b_" xfId="89"/>
    <cellStyle name="Format Number Column" xfId="90"/>
    <cellStyle name="gcd" xfId="91"/>
    <cellStyle name="Grey" xfId="64"/>
    <cellStyle name="HEADER" xfId="92"/>
    <cellStyle name="Header1" xfId="94"/>
    <cellStyle name="Header2" xfId="96"/>
    <cellStyle name="Input [yellow]" xfId="97"/>
    <cellStyle name="Input Cells" xfId="98"/>
    <cellStyle name="InputArea" xfId="99"/>
    <cellStyle name="KPMG Heading 1" xfId="100"/>
    <cellStyle name="KPMG Heading 2" xfId="102"/>
    <cellStyle name="KPMG Heading 3" xfId="103"/>
    <cellStyle name="KPMG Heading 4" xfId="104"/>
    <cellStyle name="KPMG Normal" xfId="105"/>
    <cellStyle name="KPMG Normal Text" xfId="106"/>
    <cellStyle name="Lines Fill" xfId="107"/>
    <cellStyle name="Linked Cells" xfId="109"/>
    <cellStyle name="Milliers [0]_!!!GO" xfId="110"/>
    <cellStyle name="Milliers_!!!GO" xfId="73"/>
    <cellStyle name="Model" xfId="70"/>
    <cellStyle name="Monétaire [0]_!!!GO" xfId="111"/>
    <cellStyle name="Monétaire_!!!GO" xfId="85"/>
    <cellStyle name="New Times Roman" xfId="112"/>
    <cellStyle name="no dec" xfId="113"/>
    <cellStyle name="Normal - Style1" xfId="114"/>
    <cellStyle name="Normal_0105第二套审计报表定稿" xfId="115"/>
    <cellStyle name="Normalny_Arkusz1" xfId="3"/>
    <cellStyle name="Œ…‹æØ‚è [0.00]_Region Orders (2)" xfId="116"/>
    <cellStyle name="Œ…‹æØ‚è_Region Orders (2)" xfId="117"/>
    <cellStyle name="per.style" xfId="57"/>
    <cellStyle name="Percent [2]" xfId="118"/>
    <cellStyle name="Percent_PICC package Sept2002 (V120021005)1" xfId="119"/>
    <cellStyle name="Prefilled" xfId="120"/>
    <cellStyle name="pricing" xfId="123"/>
    <cellStyle name="PSChar" xfId="18"/>
    <cellStyle name="RevList" xfId="124"/>
    <cellStyle name="Sheet Head" xfId="125"/>
    <cellStyle name="style" xfId="126"/>
    <cellStyle name="style1" xfId="127"/>
    <cellStyle name="style2" xfId="128"/>
    <cellStyle name="subhead" xfId="129"/>
    <cellStyle name="Subtotal" xfId="130"/>
    <cellStyle name="差_01流动资产0911" xfId="131"/>
    <cellStyle name="常规" xfId="0" builtinId="0"/>
    <cellStyle name="常规 2" xfId="108"/>
    <cellStyle name="常规 3" xfId="132"/>
    <cellStyle name="常规 5 12" xfId="101"/>
    <cellStyle name="常规 93" xfId="133"/>
    <cellStyle name="常规_存货" xfId="134"/>
    <cellStyle name="常规_资产评估申报表（新准则版） (version 1)" xfId="5"/>
    <cellStyle name="超链接" xfId="2" builtinId="8"/>
    <cellStyle name="分级显示列_1_Book1" xfId="121"/>
    <cellStyle name="分级显示行_1_4附件二凯旋评估表" xfId="135"/>
    <cellStyle name="公司标准表" xfId="136"/>
    <cellStyle name="好_01流动资产0911" xfId="6"/>
    <cellStyle name="霓付 [0]_97MBO" xfId="13"/>
    <cellStyle name="霓付_97MBO" xfId="137"/>
    <cellStyle name="烹拳 [0]_97MBO" xfId="138"/>
    <cellStyle name="烹拳_97MBO" xfId="139"/>
    <cellStyle name="普通_ 白土" xfId="140"/>
    <cellStyle name="千分位[0]_ 白土" xfId="141"/>
    <cellStyle name="千分位_ 白土" xfId="93"/>
    <cellStyle name="千位[0]_ 应交税金审定表" xfId="142"/>
    <cellStyle name="千位_ 应交税金审定表" xfId="19"/>
    <cellStyle name="千位分隔" xfId="1" builtinId="3"/>
    <cellStyle name="千位分隔 13" xfId="95"/>
    <cellStyle name="钎霖_laroux" xfId="58"/>
    <cellStyle name="样式 1" xfId="122"/>
    <cellStyle name="一般_NEGS" xfId="9"/>
    <cellStyle name="资产" xfId="143"/>
    <cellStyle name="콤마 [0]_BOILER-CO1" xfId="144"/>
    <cellStyle name="콤마_BOILER-CO1" xfId="145"/>
    <cellStyle name="통화 [0]_BOILER-CO1" xfId="146"/>
    <cellStyle name="통화_BOILER-CO1" xfId="147"/>
    <cellStyle name="표준_0N-HANDLING " xfId="148"/>
    <cellStyle name="표준_kc-elec system check list" xfId="149"/>
  </cellStyles>
  <dxfs count="0"/>
  <tableStyles count="0" defaultTableStyle="TableStyleMedium9" defaultPivotStyle="PivotStyleLight16"/>
  <colors>
    <mruColors>
      <color rgb="FF1FD1F5"/>
      <color rgb="FF00FFCC"/>
      <color rgb="FF00FF99"/>
      <color rgb="FFFF9966"/>
      <color rgb="FF00CC99"/>
      <color rgb="FFFF99CC"/>
      <color rgb="FFFFFF66"/>
      <color rgb="FF00FFFF"/>
      <color rgb="FFFF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32034;&#24341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28575</xdr:colOff>
      <xdr:row>1</xdr:row>
      <xdr:rowOff>0</xdr:rowOff>
    </xdr:from>
    <xdr:to>
      <xdr:col>12</xdr:col>
      <xdr:colOff>47625</xdr:colOff>
      <xdr:row>2</xdr:row>
      <xdr:rowOff>38100</xdr:rowOff>
    </xdr:to>
    <xdr:sp macro="" textlink="">
      <xdr:nvSpPr>
        <xdr:cNvPr id="108545" name="AutoShape 1">
          <a:hlinkClick xmlns:r="http://schemas.openxmlformats.org/officeDocument/2006/relationships" r:id="rId1"/>
        </xdr:cNvPr>
        <xdr:cNvSpPr>
          <a:spLocks noChangeArrowheads="1"/>
        </xdr:cNvSpPr>
      </xdr:nvSpPr>
      <xdr:spPr>
        <a:xfrm>
          <a:off x="8855075" y="266700"/>
          <a:ext cx="704850" cy="304800"/>
        </a:xfrm>
        <a:prstGeom prst="horizontalScroll">
          <a:avLst>
            <a:gd name="adj" fmla="val 12500"/>
          </a:avLst>
        </a:prstGeom>
        <a:solidFill>
          <a:srgbClr val="C0C0C0"/>
        </a:solidFill>
        <a:ln w="9525">
          <a:solidFill>
            <a:srgbClr val="000000"/>
          </a:solidFill>
          <a:round/>
        </a:ln>
        <a:effectLst/>
      </xdr:spPr>
      <xdr:txBody>
        <a:bodyPr vertOverflow="clip" wrap="square" lIns="27432" tIns="27432" rIns="27432" bIns="27432" anchor="ctr" upright="1"/>
        <a:lstStyle/>
        <a:p>
          <a:pPr algn="ctr" rtl="1">
            <a:defRPr sz="1000"/>
          </a:pPr>
          <a:r>
            <a:rPr lang="en-US" altLang="zh-CN" sz="1200" b="1" i="1" u="dbl" strike="noStrike">
              <a:solidFill>
                <a:srgbClr val="FF0000"/>
              </a:solidFill>
              <a:latin typeface="Arial Narrow" panose="020B0606020202030204"/>
            </a:rPr>
            <a:t>Back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1435;&#20449;---&#35780;&#20272;&#30003;&#25253;&#34920;&#31561;&#25152;&#38656;&#36164;&#26009;&#65288;&#26032;&#20934;&#21017;&#26684;&#24335;&#65289;901\&#20013;&#38155;&#20844;&#21496;\My%20job\&#36187;&#29305;\report\WINDOWS\Desktop\&#33487;&#24030;&#33647;&#19994;&#35780;&#20272;\WINDOWS\Desktop\&#33487;&#24030;&#33647;&#19994;&#35780;&#20272;\&#21830;&#26631;&#35780;&#20272;&#36164;&#26009;-&#22635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12289;&#21326;&#20122;&#27491;&#20449;\2&#12289;&#39033;&#30446;\11&#12289;&#31532;&#20108;&#21253;&#23384;&#36135;&#36164;&#20135;&#22788;&#32622;-&#20013;&#22320;&#35013;&#24352;&#25506;\2&#12289;&#35780;&#20272;&#24213;&#31295;\04&#25805;&#20316;&#31867;-&#35774;&#22791;&#37096;&#20998;CS-2024-&#31532;&#20108;&#21253;&#23384;&#36135;\&#31532;&#20108;&#21253;&#38386;&#32622;&#29289;&#36164;&#22788;&#32622;&#36164;&#26009;&#38075;&#26426;&#20135;&#21697;&#37096;2025.11.10&#25253;&#65288;&#22312;&#20135;&#21697;&#65289;\3&#12289;SPS600ZD&#27700;&#20117;&#38075;&#26426;\3&#12289;SPS600Z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12289;&#21326;&#20122;&#27491;&#20449;\2&#12289;&#39033;&#30446;\11&#12289;&#31532;&#20108;&#21253;&#23384;&#36135;&#36164;&#20135;&#22788;&#32622;-&#20013;&#22320;&#35013;&#24352;&#25506;\2&#12289;&#35780;&#20272;&#24213;&#31295;\04&#25805;&#20316;&#31867;-&#35774;&#22791;&#37096;&#20998;CS-2024-&#31532;&#20108;&#21253;&#23384;&#36135;\&#31532;&#20108;&#21253;&#38386;&#32622;&#29289;&#36164;&#22788;&#32622;&#36164;&#26009;&#38075;&#26426;&#20135;&#21697;&#37096;2025.11.10&#25253;&#65288;&#22312;&#20135;&#21697;&#65289;\4&#12289;BW1200A&#27877;&#27974;&#27893;\4&#12289;BW1200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12289;&#21326;&#20122;&#27491;&#20449;\2&#12289;&#39033;&#30446;\11&#12289;&#31532;&#20108;&#21253;&#23384;&#36135;&#36164;&#20135;&#22788;&#32622;-&#20013;&#22320;&#35013;&#24352;&#25506;\2&#12289;&#35780;&#20272;&#24213;&#31295;\04&#25805;&#20316;&#31867;-&#35774;&#22791;&#37096;&#20998;CS-2024-&#31532;&#20108;&#21253;&#23384;&#36135;\&#31532;&#20108;&#21253;&#38386;&#32622;&#29289;&#36164;&#22788;&#32622;&#36164;&#26009;&#38075;&#26426;&#20135;&#21697;&#37096;2025.11.10&#25253;&#65288;&#22312;&#20135;&#21697;&#65289;\5&#12289;RPS3000&#27700;&#20117;&#38075;&#26426;\5&#12289;RPS3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6032;&#24314;&#25991;&#20214;&#22841;\2025&#22788;&#32622;&#23384;&#36135;&#36164;&#26009;\&#22788;&#32622;&#23384;&#36135;&#31532;&#20108;&#21253;&#65288;&#22312;&#20135;&#21697;&#65289;\&#31532;&#20108;&#21253;&#38386;&#32622;&#29289;&#36164;&#22788;&#32622;&#36164;&#26009;&#20135;&#21697;&#37096;2025.11.10&#25253;&#65288;&#22312;&#20135;&#21697;&#65289;\&#31532;&#20108;&#21253;&#38386;&#32622;&#29289;&#36164;&#22788;&#32622;&#36164;&#26009;\5&#12289;RPS3000&#27700;&#20117;&#38075;&#26426;\5&#12289;RPS3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wx\My%20Documents\&#33883;&#30005;&#24314;&#24080;\&#26399;&#21021;&#22266;&#23450;&#36164;&#20135;-&#35843;&#2597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jyb\2007tjyb-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wx\My%20Documents\&#33883;&#30005;&#24314;&#24080;\&#26399;&#21021;&#22266;&#23450;&#36164;&#2013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1435;&#20449;&#38271;&#27743;\My%20Documents\1999&#24180;&#25253;\&#20013;&#21326;&#20225;&#19994;\&#20013;&#20225;&#26412;&#37096;\&#22266;&#23450;&#36164;&#20135;\&#22266;&#23450;&#36164;&#201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12\&#20844;&#29992;\&#21508;&#33258;&#25991;&#20214;\&#29579;&#26195;&#20142;\&#20116;&#30719;2003&#24180;&#23457;\&#36335;&#28459;&#28459;\&#20116;&#30719;&#20013;&#26399;\E&#26242;&#23384;&#22788;&#28145;&#22323;&#20225;&#33635;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wx\My%20Documents\&#33883;&#30005;&#24314;&#24080;\2002&#26032;&#22686;&#22266;&#23450;&#36164;&#2013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12289;&#21326;&#20122;&#27491;&#20449;\2&#12289;&#39033;&#30446;\11&#12289;&#31532;&#20108;&#21253;&#23384;&#36135;&#36164;&#20135;&#22788;&#32622;-&#20013;&#22320;&#35013;&#24352;&#25506;\2&#12289;&#35780;&#20272;&#24213;&#31295;\04&#25805;&#20316;&#31867;-&#35774;&#22791;&#37096;&#20998;CS-2024-&#31532;&#20108;&#21253;&#23384;&#36135;\&#31532;&#20108;&#21253;&#38386;&#32622;&#29289;&#36164;&#22788;&#32622;&#36164;&#26009;&#38075;&#26426;&#20135;&#21697;&#37096;2025.11.10&#25253;&#65288;&#22312;&#20135;&#21697;&#65289;\1&#12289;XU-1000&#23721;&#24515;&#38075;&#26426;\1&#12289;XU-100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12289;&#21326;&#20122;&#27491;&#20449;\2&#12289;&#39033;&#30446;\11&#12289;&#31532;&#20108;&#21253;&#23384;&#36135;&#36164;&#20135;&#22788;&#32622;-&#20013;&#22320;&#35013;&#24352;&#25506;\2&#12289;&#35780;&#20272;&#24213;&#31295;\04&#25805;&#20316;&#31867;-&#35774;&#22791;&#37096;&#20998;CS-2024-&#31532;&#20108;&#21253;&#23384;&#36135;\&#31532;&#20108;&#21253;&#38386;&#32622;&#29289;&#36164;&#22788;&#32622;&#36164;&#26009;&#38075;&#26426;&#20135;&#21697;&#37096;2025.11.10&#25253;&#65288;&#22312;&#20135;&#21697;&#65289;\2&#12289;XB-2000A&#23721;&#24515;&#38075;&#26426;\2&#12289;XB-2000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说明"/>
      <sheetName val="收入"/>
      <sheetName val="wfrdw"/>
      <sheetName val="利润分析"/>
      <sheetName val="资产负债分析"/>
      <sheetName val="成本"/>
      <sheetName val="营业费用"/>
      <sheetName val="管理费用"/>
      <sheetName val="财务费用"/>
      <sheetName val="资本性支出"/>
      <sheetName val="XL4Poppy"/>
      <sheetName val="WC"/>
      <sheetName val="Capex"/>
      <sheetName val="DCF2"/>
      <sheetName val="Sale"/>
      <sheetName val="商标评估资料-填表"/>
      <sheetName val="#REF"/>
      <sheetName val="G&amp;A"/>
      <sheetName val=""/>
      <sheetName val="AFEMAI"/>
      <sheetName val="master"/>
      <sheetName val="综合"/>
      <sheetName val="3-1-1现金"/>
      <sheetName val="KKKKKKKK"/>
      <sheetName val="_x005f_x0000__x005f_x0000__x005f_x0000__x005f_x0000__x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填表必读"/>
      <sheetName val="万元汇总表"/>
      <sheetName val="评估结果汇总表"/>
      <sheetName val="分类汇总表"/>
      <sheetName val="流动资产汇总"/>
      <sheetName val="货币资金汇总"/>
      <sheetName val="现金"/>
      <sheetName val="银行"/>
      <sheetName val="其他货币资金"/>
      <sheetName val="交易性金融资产汇总"/>
      <sheetName val="股票"/>
      <sheetName val="债券"/>
      <sheetName val="基金"/>
      <sheetName val="衍生金融资产"/>
      <sheetName val="应收票据"/>
      <sheetName val="应收账款"/>
      <sheetName val="应收款项融资"/>
      <sheetName val="预付款项"/>
      <sheetName val="其他应收款"/>
      <sheetName val="存货汇总"/>
      <sheetName val="存货-原材料—分类汇总表"/>
      <sheetName val="SPS600ZD"/>
      <sheetName val="材料采购（在途物资）"/>
      <sheetName val="在库周转材料—分类汇总表"/>
      <sheetName val="在库周转材料—明细表"/>
      <sheetName val="包装物（库存物资）"/>
      <sheetName val="产成品（库存商品）—分类汇总表"/>
      <sheetName val="产成品（库存商品、开发产品）明细表"/>
      <sheetName val="产成品—销售平均单价、成本"/>
      <sheetName val="在产品（自制半成品、施工成本）"/>
      <sheetName val="委托加工物资"/>
      <sheetName val="发出商品"/>
      <sheetName val="在用周转材料"/>
      <sheetName val="委托代销"/>
      <sheetName val="受托代销"/>
      <sheetName val="合同资产"/>
      <sheetName val="持有待售资产"/>
      <sheetName val="一年内到期的非流动资产"/>
      <sheetName val=" 其他流动资产"/>
      <sheetName val="非流动资产汇总"/>
      <sheetName val="债权投资"/>
      <sheetName val="其他债权投资"/>
      <sheetName val="长期应收款"/>
      <sheetName val="长期股权投资"/>
      <sheetName val="其他权益工具投资汇总表"/>
      <sheetName val="其他权益工具—股票投资"/>
      <sheetName val="其他权益工具—其他投资"/>
      <sheetName val="其他非流动金融资产"/>
      <sheetName val="投资性房地产汇总"/>
      <sheetName val="已出租的建筑物"/>
      <sheetName val="已出租土地使用权"/>
      <sheetName val="持有并准备转让土地使用权"/>
      <sheetName val="固定汇总表"/>
      <sheetName val="房屋建筑物"/>
      <sheetName val="构筑物"/>
      <sheetName val="管道沟槽"/>
      <sheetName val="井巷工程"/>
      <sheetName val="机器设备"/>
      <sheetName val="车辆"/>
      <sheetName val="电子设备"/>
      <sheetName val="在建汇总表"/>
      <sheetName val="在建土建"/>
      <sheetName val="在建设备"/>
      <sheetName val="生产性生物资产汇总表"/>
      <sheetName val="生产性生物资产—种植业"/>
      <sheetName val="生产性生物资产—畜牧养殖业"/>
      <sheetName val="生产性生物资产—林业"/>
      <sheetName val="生产性生物资产—水产业"/>
      <sheetName val="油气资产"/>
      <sheetName val="使用权资产汇总表"/>
      <sheetName val="使用权资产"/>
      <sheetName val="无形资产汇总"/>
      <sheetName val="无形资产—土地使用权"/>
      <sheetName val="无形资产—资源开采权"/>
      <sheetName val="无形资产—其他无形"/>
      <sheetName val="开发支出"/>
      <sheetName val="商誉"/>
      <sheetName val="长期待摊"/>
      <sheetName val="递延所得税资产"/>
      <sheetName val="其他非流动资产"/>
      <sheetName val="流动负债汇总表"/>
      <sheetName val="短期借款"/>
      <sheetName val="交易性金融负债"/>
      <sheetName val="衍生金融负债"/>
      <sheetName val="应付票据"/>
      <sheetName val="应付账款"/>
      <sheetName val="预收款项"/>
      <sheetName val="合同负债"/>
      <sheetName val="应付职工薪酬"/>
      <sheetName val="应交税费"/>
      <sheetName val="其他应付"/>
      <sheetName val="持有待售负债"/>
      <sheetName val="一年内到期非流动负债"/>
      <sheetName val="其他流动负债"/>
      <sheetName val="非流动负债汇总"/>
      <sheetName val="长期借款"/>
      <sheetName val="应付债券"/>
      <sheetName val="租赁负债"/>
      <sheetName val="长期应付款"/>
      <sheetName val="长期应付职工薪酬"/>
      <sheetName val="预计负债"/>
      <sheetName val="递延收益"/>
      <sheetName val="递延所得税负债"/>
      <sheetName val="其他非流动负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A3" t="str">
            <v>评估基准日：2025年7月31日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被评估单位名称：中地装张家口探矿机械有限公司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填表必读"/>
      <sheetName val="万元汇总表"/>
      <sheetName val="评估结果汇总表"/>
      <sheetName val="分类汇总表"/>
      <sheetName val="流动资产汇总"/>
      <sheetName val="货币资金汇总"/>
      <sheetName val="现金"/>
      <sheetName val="银行"/>
      <sheetName val="其他货币资金"/>
      <sheetName val="交易性金融资产汇总"/>
      <sheetName val="股票"/>
      <sheetName val="债券"/>
      <sheetName val="基金"/>
      <sheetName val="衍生金融资产"/>
      <sheetName val="应收票据"/>
      <sheetName val="应收账款"/>
      <sheetName val="应收款项融资"/>
      <sheetName val="预付款项"/>
      <sheetName val="其他应收款"/>
      <sheetName val="存货汇总"/>
      <sheetName val="存货-原材料—分类汇总表"/>
      <sheetName val="BW1200A"/>
      <sheetName val="材料采购（在途物资）"/>
      <sheetName val="在库周转材料—分类汇总表"/>
      <sheetName val="在库周转材料—明细表"/>
      <sheetName val="包装物（库存物资）"/>
      <sheetName val="产成品（库存商品）—分类汇总表"/>
      <sheetName val="产成品（库存商品、开发产品）明细表"/>
      <sheetName val="产成品—销售平均单价、成本"/>
      <sheetName val="在产品（自制半成品、施工成本）"/>
      <sheetName val="委托加工物资"/>
      <sheetName val="发出商品"/>
      <sheetName val="在用周转材料"/>
      <sheetName val="委托代销"/>
      <sheetName val="受托代销"/>
      <sheetName val="合同资产"/>
      <sheetName val="持有待售资产"/>
      <sheetName val="一年内到期的非流动资产"/>
      <sheetName val=" 其他流动资产"/>
      <sheetName val="非流动资产汇总"/>
      <sheetName val="债权投资"/>
      <sheetName val="其他债权投资"/>
      <sheetName val="长期应收款"/>
      <sheetName val="长期股权投资"/>
      <sheetName val="其他权益工具投资汇总表"/>
      <sheetName val="其他权益工具—股票投资"/>
      <sheetName val="其他权益工具—其他投资"/>
      <sheetName val="其他非流动金融资产"/>
      <sheetName val="投资性房地产汇总"/>
      <sheetName val="已出租的建筑物"/>
      <sheetName val="已出租土地使用权"/>
      <sheetName val="持有并准备转让土地使用权"/>
      <sheetName val="固定汇总表"/>
      <sheetName val="房屋建筑物"/>
      <sheetName val="构筑物"/>
      <sheetName val="管道沟槽"/>
      <sheetName val="井巷工程"/>
      <sheetName val="机器设备"/>
      <sheetName val="车辆"/>
      <sheetName val="电子设备"/>
      <sheetName val="在建汇总表"/>
      <sheetName val="在建土建"/>
      <sheetName val="在建设备"/>
      <sheetName val="生产性生物资产汇总表"/>
      <sheetName val="生产性生物资产—种植业"/>
      <sheetName val="生产性生物资产—畜牧养殖业"/>
      <sheetName val="生产性生物资产—林业"/>
      <sheetName val="生产性生物资产—水产业"/>
      <sheetName val="油气资产"/>
      <sheetName val="使用权资产汇总表"/>
      <sheetName val="使用权资产"/>
      <sheetName val="无形资产汇总"/>
      <sheetName val="无形资产—土地使用权"/>
      <sheetName val="无形资产—资源开采权"/>
      <sheetName val="无形资产—其他无形"/>
      <sheetName val="开发支出"/>
      <sheetName val="商誉"/>
      <sheetName val="长期待摊"/>
      <sheetName val="递延所得税资产"/>
      <sheetName val="其他非流动资产"/>
      <sheetName val="流动负债汇总表"/>
      <sheetName val="短期借款"/>
      <sheetName val="交易性金融负债"/>
      <sheetName val="衍生金融负债"/>
      <sheetName val="应付票据"/>
      <sheetName val="应付账款"/>
      <sheetName val="预收款项"/>
      <sheetName val="合同负债"/>
      <sheetName val="应付职工薪酬"/>
      <sheetName val="应交税费"/>
      <sheetName val="其他应付"/>
      <sheetName val="持有待售负债"/>
      <sheetName val="一年内到期非流动负债"/>
      <sheetName val="其他流动负债"/>
      <sheetName val="非流动负债汇总"/>
      <sheetName val="长期借款"/>
      <sheetName val="应付债券"/>
      <sheetName val="租赁负债"/>
      <sheetName val="长期应付款"/>
      <sheetName val="长期应付职工薪酬"/>
      <sheetName val="预计负债"/>
      <sheetName val="递延收益"/>
      <sheetName val="递延所得税负债"/>
      <sheetName val="其他非流动负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A3" t="str">
            <v>评估基准日：2025年7月31日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被评估单位名称：中地装张家口探矿机械有限公司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填表必读"/>
      <sheetName val="万元汇总表"/>
      <sheetName val="评估结果汇总表"/>
      <sheetName val="分类汇总表"/>
      <sheetName val="流动资产汇总"/>
      <sheetName val="货币资金汇总"/>
      <sheetName val="现金"/>
      <sheetName val="银行"/>
      <sheetName val="其他货币资金"/>
      <sheetName val="交易性金融资产汇总"/>
      <sheetName val="股票"/>
      <sheetName val="债券"/>
      <sheetName val="基金"/>
      <sheetName val="衍生金融资产"/>
      <sheetName val="应收票据"/>
      <sheetName val="应收账款"/>
      <sheetName val="应收款项融资"/>
      <sheetName val="预付款项"/>
      <sheetName val="其他应收款"/>
      <sheetName val="存货汇总"/>
      <sheetName val="存货-原材料—分类汇总表"/>
      <sheetName val="RPS3000"/>
      <sheetName val="材料采购（在途物资）"/>
      <sheetName val="在库周转材料—分类汇总表"/>
      <sheetName val="在库周转材料—明细表"/>
      <sheetName val="包装物（库存物资）"/>
      <sheetName val="产成品（库存商品）—分类汇总表"/>
      <sheetName val="产成品（库存商品、开发产品）明细表"/>
      <sheetName val="产成品—销售平均单价、成本"/>
      <sheetName val="在产品（自制半成品、施工成本）"/>
      <sheetName val="委托加工物资"/>
      <sheetName val="发出商品"/>
      <sheetName val="在用周转材料"/>
      <sheetName val="委托代销"/>
      <sheetName val="受托代销"/>
      <sheetName val="合同资产"/>
      <sheetName val="持有待售资产"/>
      <sheetName val="一年内到期的非流动资产"/>
      <sheetName val=" 其他流动资产"/>
      <sheetName val="非流动资产汇总"/>
      <sheetName val="债权投资"/>
      <sheetName val="其他债权投资"/>
      <sheetName val="长期应收款"/>
      <sheetName val="长期股权投资"/>
      <sheetName val="其他权益工具投资汇总表"/>
      <sheetName val="其他权益工具—股票投资"/>
      <sheetName val="其他权益工具—其他投资"/>
      <sheetName val="其他非流动金融资产"/>
      <sheetName val="投资性房地产汇总"/>
      <sheetName val="已出租的建筑物"/>
      <sheetName val="已出租土地使用权"/>
      <sheetName val="持有并准备转让土地使用权"/>
      <sheetName val="固定汇总表"/>
      <sheetName val="房屋建筑物"/>
      <sheetName val="构筑物"/>
      <sheetName val="管道沟槽"/>
      <sheetName val="井巷工程"/>
      <sheetName val="机器设备"/>
      <sheetName val="车辆"/>
      <sheetName val="电子设备"/>
      <sheetName val="在建汇总表"/>
      <sheetName val="在建土建"/>
      <sheetName val="在建设备"/>
      <sheetName val="生产性生物资产汇总表"/>
      <sheetName val="生产性生物资产—种植业"/>
      <sheetName val="生产性生物资产—畜牧养殖业"/>
      <sheetName val="生产性生物资产—林业"/>
      <sheetName val="生产性生物资产—水产业"/>
      <sheetName val="油气资产"/>
      <sheetName val="使用权资产汇总表"/>
      <sheetName val="使用权资产"/>
      <sheetName val="无形资产汇总"/>
      <sheetName val="无形资产—土地使用权"/>
      <sheetName val="无形资产—资源开采权"/>
      <sheetName val="无形资产—其他无形"/>
      <sheetName val="开发支出"/>
      <sheetName val="商誉"/>
      <sheetName val="长期待摊"/>
      <sheetName val="递延所得税资产"/>
      <sheetName val="其他非流动资产"/>
      <sheetName val="流动负债汇总表"/>
      <sheetName val="短期借款"/>
      <sheetName val="交易性金融负债"/>
      <sheetName val="衍生金融负债"/>
      <sheetName val="应付票据"/>
      <sheetName val="应付账款"/>
      <sheetName val="预收款项"/>
      <sheetName val="合同负债"/>
      <sheetName val="应付职工薪酬"/>
      <sheetName val="应交税费"/>
      <sheetName val="其他应付"/>
      <sheetName val="持有待售负债"/>
      <sheetName val="一年内到期非流动负债"/>
      <sheetName val="其他流动负债"/>
      <sheetName val="非流动负债汇总"/>
      <sheetName val="长期借款"/>
      <sheetName val="应付债券"/>
      <sheetName val="租赁负债"/>
      <sheetName val="长期应付款"/>
      <sheetName val="长期应付职工薪酬"/>
      <sheetName val="预计负债"/>
      <sheetName val="递延收益"/>
      <sheetName val="递延所得税负债"/>
      <sheetName val="其他非流动负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A3" t="str">
            <v>评估基准日：2025年7月31日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被评估单位名称：中地装张家口探矿机械有限公司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填表必读"/>
      <sheetName val="万元汇总表"/>
      <sheetName val="评估结果汇总表"/>
      <sheetName val="分类汇总表"/>
      <sheetName val="流动资产汇总"/>
      <sheetName val="货币资金汇总"/>
      <sheetName val="现金"/>
      <sheetName val="银行"/>
      <sheetName val="其他货币资金"/>
      <sheetName val="交易性金融资产汇总"/>
      <sheetName val="股票"/>
      <sheetName val="债券"/>
      <sheetName val="基金"/>
      <sheetName val="衍生金融资产"/>
      <sheetName val="应收票据"/>
      <sheetName val="应收账款"/>
      <sheetName val="应收款项融资"/>
      <sheetName val="预付款项"/>
      <sheetName val="其他应收款"/>
      <sheetName val="存货汇总"/>
      <sheetName val="存货-原材料—分类汇总表"/>
      <sheetName val="RPS3000"/>
      <sheetName val="材料采购（在途物资）"/>
      <sheetName val="在库周转材料—分类汇总表"/>
      <sheetName val="在库周转材料—明细表"/>
      <sheetName val="包装物（库存物资）"/>
      <sheetName val="产成品（库存商品）—分类汇总表"/>
      <sheetName val="产成品（库存商品、开发产品）明细表"/>
      <sheetName val="产成品—销售平均单价、成本"/>
      <sheetName val="在产品（自制半成品、施工成本）"/>
      <sheetName val="委托加工物资"/>
      <sheetName val="发出商品"/>
      <sheetName val="在用周转材料"/>
      <sheetName val="委托代销"/>
      <sheetName val="受托代销"/>
      <sheetName val="合同资产"/>
      <sheetName val="持有待售资产"/>
      <sheetName val="一年内到期的非流动资产"/>
      <sheetName val=" 其他流动资产"/>
      <sheetName val="非流动资产汇总"/>
      <sheetName val="债权投资"/>
      <sheetName val="其他债权投资"/>
      <sheetName val="长期应收款"/>
      <sheetName val="长期股权投资"/>
      <sheetName val="其他权益工具投资汇总表"/>
      <sheetName val="其他权益工具—股票投资"/>
      <sheetName val="其他权益工具—其他投资"/>
      <sheetName val="其他非流动金融资产"/>
      <sheetName val="投资性房地产汇总"/>
      <sheetName val="已出租的建筑物"/>
      <sheetName val="已出租土地使用权"/>
      <sheetName val="持有并准备转让土地使用权"/>
      <sheetName val="固定汇总表"/>
      <sheetName val="房屋建筑物"/>
      <sheetName val="构筑物"/>
      <sheetName val="管道沟槽"/>
      <sheetName val="井巷工程"/>
      <sheetName val="机器设备"/>
      <sheetName val="车辆"/>
      <sheetName val="电子设备"/>
      <sheetName val="在建汇总表"/>
      <sheetName val="在建土建"/>
      <sheetName val="在建设备"/>
      <sheetName val="生产性生物资产汇总表"/>
      <sheetName val="生产性生物资产—种植业"/>
      <sheetName val="生产性生物资产—畜牧养殖业"/>
      <sheetName val="生产性生物资产—林业"/>
      <sheetName val="生产性生物资产—水产业"/>
      <sheetName val="油气资产"/>
      <sheetName val="使用权资产汇总表"/>
      <sheetName val="使用权资产"/>
      <sheetName val="无形资产汇总"/>
      <sheetName val="无形资产—土地使用权"/>
      <sheetName val="无形资产—资源开采权"/>
      <sheetName val="无形资产—其他无形"/>
      <sheetName val="开发支出"/>
      <sheetName val="商誉"/>
      <sheetName val="长期待摊"/>
      <sheetName val="递延所得税资产"/>
      <sheetName val="其他非流动资产"/>
      <sheetName val="流动负债汇总表"/>
      <sheetName val="短期借款"/>
      <sheetName val="交易性金融负债"/>
      <sheetName val="衍生金融负债"/>
      <sheetName val="应付票据"/>
      <sheetName val="应付账款"/>
      <sheetName val="预收款项"/>
      <sheetName val="合同负债"/>
      <sheetName val="应付职工薪酬"/>
      <sheetName val="应交税费"/>
      <sheetName val="其他应付"/>
      <sheetName val="持有待售负债"/>
      <sheetName val="一年内到期非流动负债"/>
      <sheetName val="其他流动负债"/>
      <sheetName val="非流动负债汇总"/>
      <sheetName val="长期借款"/>
      <sheetName val="应付债券"/>
      <sheetName val="租赁负债"/>
      <sheetName val="长期应付款"/>
      <sheetName val="长期应付职工薪酬"/>
      <sheetName val="预计负债"/>
      <sheetName val="递延收益"/>
      <sheetName val="递延所得税负债"/>
      <sheetName val="其他非流动负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">
          <cell r="A3" t="str">
            <v>评估基准日：2025年7月31日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4">
          <cell r="A4" t="str">
            <v>被评估单位名称：中地装张家口探矿机械有限公司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股份固定资产"/>
      <sheetName val="固定资产汇总表"/>
      <sheetName val="评估原值"/>
      <sheetName val="评估折旧"/>
      <sheetName val="4-10日"/>
      <sheetName val="评估调整"/>
      <sheetName val="账面原值"/>
      <sheetName val="账面折旧"/>
      <sheetName val="账面折旧-2"/>
      <sheetName val="房屋OK"/>
      <sheetName val="构筑物"/>
      <sheetName val="管道"/>
      <sheetName val="水工-大坝"/>
      <sheetName val="水工房屋"/>
      <sheetName val="水工设备"/>
      <sheetName val="设备"/>
      <sheetName val="车辆"/>
      <sheetName val="电子"/>
      <sheetName val="6月"/>
      <sheetName val="资产负债表"/>
      <sheetName val="gl"/>
      <sheetName val="低值品种分类"/>
      <sheetName val="说明"/>
      <sheetName val="收入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frdw"/>
      <sheetName val="Sheet1"/>
      <sheetName val="财务与经营差原因分析"/>
      <sheetName val="各单位产值计划完成 (2)"/>
      <sheetName val="主要指标汇总表 (3)"/>
      <sheetName val="非水电项目"/>
      <sheetName val="222222222222"/>
      <sheetName val="集团04 (2)"/>
      <sheetName val="集团04"/>
      <sheetName val="集团05"/>
      <sheetName val="各单位分产值(3)"/>
      <sheetName val="上报非水电项目"/>
      <sheetName val="6月30日至8月31日已签项目"/>
      <sheetName val="6月30日在建及已签未建项目"/>
      <sheetName val="合同执行情况"/>
      <sheetName val="各单位产值计划完成（写简报用） (2)"/>
      <sheetName val="给局领导的月报"/>
      <sheetName val="主要指标汇总表 (2)"/>
      <sheetName val="主要指标汇总表"/>
      <sheetName val="C202"/>
      <sheetName val="合同执行情况（写简报用）"/>
      <sheetName val="各单位产值计划完成（写简报用）"/>
      <sheetName val="各单位生产情况"/>
      <sheetName val="各单位分工量"/>
      <sheetName val="各单位分产值"/>
      <sheetName val="当月投资"/>
      <sheetName val="当年投资"/>
      <sheetName val="分包单位汇总表"/>
      <sheetName val="各单位产值计划完成"/>
      <sheetName val="各单位产值123计划完成123456"/>
      <sheetName val="多上经"/>
      <sheetName val="多经"/>
      <sheetName val="多经构成"/>
      <sheetName val="按省分完成产值"/>
      <sheetName val="所有合同表"/>
      <sheetName val="工量自动"/>
      <sheetName val="材料消耗表"/>
      <sheetName val="合同表（新）"/>
      <sheetName val="wfrjc"/>
      <sheetName val="ejjc"/>
      <sheetName val="查询"/>
      <sheetName val="ej_jcbz"/>
      <sheetName val=""/>
      <sheetName val="企业表一"/>
      <sheetName val="M-5C"/>
      <sheetName val="M-5A"/>
      <sheetName val="_x005f_x005f_x005f_x0000__x005f_x005f_x005f_x0000__x005"/>
      <sheetName val="________"/>
      <sheetName val="_x005f_x0000__x005f_x0000__x005f_x0000__x005f_x0000__x0"/>
      <sheetName val="XL4Poppy"/>
      <sheetName val="_x005f_x005f_x005f_x005f_x005f_x005f_x005f_x0000__x005f"/>
      <sheetName val="6月"/>
      <sheetName val="_x005f_x005f_x005f_x005f_x005f_x005f_x005f_x005f_x005f_x005f_"/>
      <sheetName val="_x005f_x0000__x005f_x0000__x005"/>
      <sheetName val="_x005f_x005f_x005f_x0000__x005f"/>
      <sheetName val="_x005f_x005f_x005f_x005f_"/>
      <sheetName val="_x005f_x0000__x005f"/>
      <sheetName val="_x005f_x005f_"/>
      <sheetName val="_"/>
      <sheetName val="库存商品明细审定表"/>
      <sheetName val="_x005f_x005f_x005f_x005f_x005f_x005f_x005f_x005f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股份固定资产"/>
      <sheetName val="期初固定资产"/>
      <sheetName val="固定资产汇总表"/>
      <sheetName val="房屋OK"/>
      <sheetName val="构筑物"/>
      <sheetName val="管道"/>
      <sheetName val="水工-大坝"/>
      <sheetName val="水工-金属"/>
      <sheetName val="设备"/>
      <sheetName val="车辆"/>
      <sheetName val="电子"/>
      <sheetName val="在建"/>
      <sheetName val="6月"/>
      <sheetName val="折旧"/>
      <sheetName val="wfrdw"/>
      <sheetName val="XL4Poppy"/>
      <sheetName val="财务费用预算(案例)"/>
      <sheetName val="管理费用预算"/>
      <sheetName val="企业表一"/>
      <sheetName val="M-5C"/>
      <sheetName val="M-5A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初始设定"/>
      <sheetName val="清单1.1"/>
      <sheetName val="固定资产清单"/>
      <sheetName val="清单12.31"/>
      <sheetName val="变动9901"/>
      <sheetName val="变动9912"/>
      <sheetName val="明细帐"/>
      <sheetName val="房屋建筑"/>
      <sheetName val="汽车"/>
      <sheetName val="机电"/>
      <sheetName val="家具"/>
      <sheetName val="电脑打印机"/>
      <sheetName val="经租机电"/>
      <sheetName val="职工产权房"/>
      <sheetName val="处理-报废"/>
      <sheetName val="电子"/>
      <sheetName val="XL4Poppy"/>
      <sheetName val="工时统计"/>
      <sheetName val="收入"/>
      <sheetName val="Source"/>
      <sheetName val="处理-其他减少"/>
      <sheetName val="固定资产资料"/>
      <sheetName val="固定资产"/>
      <sheetName val="wfrd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资产负债上年"/>
      <sheetName val="利润上年"/>
      <sheetName val="分配上年"/>
      <sheetName val="资产负债本年"/>
      <sheetName val="利润本年"/>
      <sheetName val="分配本年"/>
      <sheetName val="试算平衡本年"/>
      <sheetName val="差异调整本年"/>
      <sheetName val="==="/>
      <sheetName val="资产负债"/>
      <sheetName val="利润"/>
      <sheetName val="分配"/>
      <sheetName val="现金"/>
      <sheetName val="===="/>
      <sheetName val="资产负债分析"/>
      <sheetName val="利润分析"/>
      <sheetName val="分配分析"/>
      <sheetName val="资产负债合并式"/>
      <sheetName val="利润合并式"/>
      <sheetName val="应收"/>
      <sheetName val="现金合并式"/>
      <sheetName val="ɝ͟璌ⱥ瑧"/>
      <sheetName val="资产负债表"/>
      <sheetName val="利润及利润分配表"/>
      <sheetName val="现金流量表"/>
      <sheetName val="减值损失情况表"/>
      <sheetName val="减值损失情况表(续)"/>
      <sheetName val="所有者权益增减变动表"/>
      <sheetName val="工效挂钩清算情况表"/>
      <sheetName val="指标分析（已审）"/>
      <sheetName val="资产比较(已审)"/>
      <sheetName val="损益比较(已审)"/>
      <sheetName val="指标分析（未审）"/>
      <sheetName val="资产比较(未审)"/>
      <sheetName val="损益比较(未审)"/>
      <sheetName val="现金流量表(未审)"/>
      <sheetName val="04资产"/>
      <sheetName val="04损益"/>
      <sheetName val="04现金流量表"/>
      <sheetName val="04分录"/>
      <sheetName val="03资产 "/>
      <sheetName val="03损益 "/>
      <sheetName val="分录03"/>
      <sheetName val="科目代码"/>
      <sheetName val="05资产"/>
      <sheetName val="05损益"/>
      <sheetName val="05现金流量表"/>
      <sheetName val="05分录"/>
      <sheetName val="04资产 "/>
      <sheetName val="04损益 "/>
      <sheetName val="说明"/>
      <sheetName val="收入"/>
      <sheetName val="6月"/>
      <sheetName val="04收发存汇总表"/>
      <sheetName val="管理费用表"/>
      <sheetName val="600104(部门）"/>
      <sheetName val="交易性金融资产Dy"/>
      <sheetName val="索引"/>
      <sheetName val="可供出售金融资产Dy"/>
      <sheetName val="所得税费用Dy"/>
      <sheetName val="流资汇总"/>
      <sheetName val="电子"/>
      <sheetName val="生产性生物资产Dy"/>
      <sheetName val="短期借款Dy"/>
      <sheetName val="短期借款审定表"/>
      <sheetName val="应收利息Dy"/>
      <sheetName val="Sheet3"/>
      <sheetName val="累计1"/>
      <sheetName val="loan database"/>
      <sheetName val="4-货币资金-现金"/>
      <sheetName val="工程物资Dy"/>
      <sheetName val="应收账款Dy"/>
      <sheetName val="初始设定"/>
      <sheetName val="数字视频并帐"/>
      <sheetName val="固定资产Dy"/>
      <sheetName val="营业收入Dy"/>
      <sheetName val="构筑物5-1-2"/>
      <sheetName val="列表"/>
      <sheetName val="1-12科目余额表"/>
      <sheetName val="11-12月科目余额表"/>
      <sheetName val="12.31固定资产清单"/>
      <sheetName val="预付11-12"/>
      <sheetName val="在建工程Mx"/>
      <sheetName val="年初数调整分录"/>
      <sheetName val="库存股Dy"/>
      <sheetName val="界面"/>
      <sheetName val="中山低值"/>
      <sheetName val="表头信息"/>
      <sheetName val="长期应付款Dy"/>
      <sheetName val="财务成本"/>
      <sheetName val="Sheet1"/>
      <sheetName val="101"/>
      <sheetName val="应付职工薪酬Dy"/>
      <sheetName val="实收资本Dy"/>
      <sheetName val="应收票据Dy"/>
      <sheetName val="公允价值变动损益Dy"/>
      <sheetName val="应收票据明细表"/>
      <sheetName val="应收账款"/>
      <sheetName val="wfrdw"/>
      <sheetName val="周转材料Dy"/>
      <sheetName val="eqpmad2"/>
      <sheetName val="11月处理 (2)"/>
      <sheetName val="___璌_瑧"/>
      <sheetName val="商品采购明细账"/>
      <sheetName val="应付票据Dy"/>
      <sheetName val="应收账龄BS.01"/>
      <sheetName val="数量金额总账"/>
      <sheetName val="科目余额表"/>
      <sheetName val="标本-资产"/>
      <sheetName val="其他货币资金.dbf"/>
      <sheetName val="银行存款.dbf"/>
      <sheetName val="表0-汇总表"/>
      <sheetName val="各单位目标指标"/>
      <sheetName val="无形资产Dy"/>
      <sheetName val="累计折旧Dy"/>
      <sheetName val="清单12.31"/>
      <sheetName val="企业联系方式"/>
      <sheetName val="损益表"/>
      <sheetName val="合"/>
      <sheetName val="27-7"/>
      <sheetName val="销售6.13"/>
      <sheetName val="应付账款 (2)"/>
      <sheetName val="库存商品余额表.dbf"/>
      <sheetName val="111"/>
      <sheetName val="B"/>
      <sheetName val="UFPrn20051201161637"/>
      <sheetName val="利息支出分类表"/>
      <sheetName val="参数"/>
      <sheetName val="财务费用"/>
      <sheetName val="关联科目"/>
      <sheetName val="往来科目"/>
      <sheetName val="货币代码"/>
      <sheetName val="商品"/>
      <sheetName val="现金流量表项目"/>
      <sheetName val="目录表"/>
      <sheetName val="短期投资股票投资.dbf"/>
      <sheetName val="短期投资国债投资.dbf"/>
      <sheetName val="股票投资收益.dbf"/>
      <sheetName val="其他货币海通.dbf"/>
      <sheetName val="其他货币零领路.dbf"/>
      <sheetName val="投资收益债券.dbf"/>
      <sheetName val="预收款项Dy"/>
      <sheetName val="_"/>
      <sheetName val="存货Dy"/>
      <sheetName val="在建工程Dy"/>
      <sheetName val="ZI-a存货审定表"/>
      <sheetName val="固定资产清理Dy"/>
      <sheetName val="研发支出Dy"/>
      <sheetName val="管理费用Dy"/>
      <sheetName val="YS02-02"/>
      <sheetName val="平台数据库"/>
      <sheetName val="企业表一"/>
      <sheetName val="M-5C"/>
      <sheetName val="M-5A"/>
      <sheetName val="制造费用"/>
      <sheetName val="A8-4"/>
      <sheetName val="货币资金Cx"/>
      <sheetName val="销售费用Dy"/>
      <sheetName val="业务及管理费用审定表"/>
      <sheetName val="应收账款明细表"/>
      <sheetName val="应收账款审定表"/>
      <sheetName val="应收账款账龄分析表"/>
      <sheetName val="XL4Poppy"/>
      <sheetName val="AFEMAI"/>
      <sheetName val="KEY"/>
      <sheetName val="应交税费审定表"/>
      <sheetName val="其他应付款Dy"/>
      <sheetName val="I5-2"/>
      <sheetName val="I6-2"/>
      <sheetName val="物资采购含税转出"/>
      <sheetName val="G.1R-Shou COP Gf"/>
      <sheetName val="E1020"/>
      <sheetName val="符号标识"/>
      <sheetName val="资债比较原"/>
      <sheetName val="凤县折旧测算"/>
      <sheetName val="#REF"/>
      <sheetName val="发出商品跌价汇总"/>
      <sheetName val="目录"/>
      <sheetName val="#REF!"/>
      <sheetName val="填制说明"/>
      <sheetName val="在建工程实际实施的程序表 "/>
      <sheetName val="在建工程明细表"/>
      <sheetName val="3月-2"/>
      <sheetName val="4月"/>
      <sheetName val="7月"/>
      <sheetName val="其他应付款回函汇总"/>
      <sheetName val="利息抵销"/>
      <sheetName val="收入调整明细表"/>
      <sheetName val="科目名称表"/>
      <sheetName val="2014年1-9月"/>
      <sheetName val="连州项目"/>
      <sheetName val="2013年"/>
      <sheetName val="2012年调整"/>
      <sheetName val="2014基础表"/>
      <sheetName val="2013年基础表"/>
      <sheetName val="2014年补充"/>
      <sheetName val="dxnsjtempsheet"/>
      <sheetName val="固定资产、累计折旧、减值准备明细表"/>
      <sheetName val="实际执行程序表-货币资金"/>
      <sheetName val="货币资金披露表（国企）"/>
      <sheetName val="Breakdown"/>
      <sheetName val="原材料抽查表"/>
      <sheetName val="2001年"/>
      <sheetName val="固定资产折旧表"/>
      <sheetName val="银行余额调节表的检查"/>
      <sheetName val="其他应付款审定表"/>
      <sheetName val="收入明细－按客户"/>
      <sheetName val="未实现融资收益测算 "/>
      <sheetName val="管理"/>
      <sheetName val="数据"/>
      <sheetName val="客户名称"/>
      <sheetName val="管理费用审定表"/>
      <sheetName val="应付职工薪酬审定表"/>
      <sheetName val="货币资金明细表（1）"/>
      <sheetName val="工资"/>
      <sheetName val="Economic evaluation - FY98 base"/>
      <sheetName val="基本信息及附注"/>
      <sheetName val="DATA"/>
      <sheetName val="合同汇总"/>
      <sheetName val="update"/>
      <sheetName val="ﾊﾟﾈﾙﾃﾞｰﾀ"/>
      <sheetName val="Sheet1 (11)"/>
      <sheetName val="G200"/>
      <sheetName val="应付职工薪酬分配检查表"/>
      <sheetName val="税率表"/>
      <sheetName val="P07A库存商品收发存汇总表-工业"/>
      <sheetName val="全部投资现金流"/>
      <sheetName val="订"/>
      <sheetName val="明细分类账"/>
      <sheetName val="工时统计"/>
      <sheetName val=""/>
      <sheetName val="预付账款明细表"/>
      <sheetName val="在建工程可供参考的程序表"/>
      <sheetName val="明细表"/>
      <sheetName val="TB"/>
      <sheetName val="Erection"/>
      <sheetName val="W"/>
      <sheetName val="XREF"/>
      <sheetName val="完"/>
      <sheetName val="库存商品明细表"/>
      <sheetName val="分录"/>
      <sheetName val="海外售后服务费明细及调整"/>
      <sheetName val="投资性房地产Dy"/>
      <sheetName val="JJ-F10"/>
      <sheetName val="商誉Dy"/>
      <sheetName val="存货属性"/>
      <sheetName val="公司代码"/>
      <sheetName val="其他应收款Dy"/>
      <sheetName val="资本公积Dy"/>
      <sheetName val="管理部"/>
      <sheetName val="咨讯部"/>
      <sheetName val="引用"/>
      <sheetName val="制造费用Dy"/>
      <sheetName val="比例分析表"/>
      <sheetName val="固定资产折旧测算表（1）"/>
      <sheetName val="利息7月-8月"/>
      <sheetName val="公司汇总"/>
      <sheetName val="月份汇总"/>
      <sheetName val="应付账款明细BS.09 "/>
      <sheetName val="可供参考程序表-货币资金"/>
      <sheetName val="E暂存处深圳企荣00"/>
      <sheetName val="NK-BC-2A"/>
      <sheetName val="Cover"/>
      <sheetName val="固定资产卡片"/>
      <sheetName val="Accounts"/>
      <sheetName val="递延税款Dy"/>
      <sheetName val="盈余公积Dy"/>
      <sheetName val="未分配利润Dy"/>
      <sheetName val="补贴收入Dy"/>
      <sheetName val="所得税Dy"/>
      <sheetName val="坏账准备_应收账款Dy"/>
      <sheetName val="预收账款Dy"/>
      <sheetName val="应交税金Dy"/>
      <sheetName val="其他应交款Dy"/>
      <sheetName val="主营业务收入Dy"/>
      <sheetName val="坏账准备_应收账款Mx"/>
      <sheetName val="利润分配细账2004"/>
      <sheetName val="2004"/>
      <sheetName val="A430"/>
      <sheetName val="信息"/>
      <sheetName val="合并"/>
      <sheetName val="房屋建筑物"/>
      <sheetName val="存货盘点差异调整表-原材料"/>
      <sheetName val="原表"/>
      <sheetName val="其他货币资金Dy"/>
      <sheetName val="UFPrn20060216090256"/>
      <sheetName val="推广费、广告费检查"/>
      <sheetName val="库存商品Dy"/>
      <sheetName val="营业税金及附加Dy"/>
      <sheetName val="明细"/>
      <sheetName val="应交税费Dy"/>
      <sheetName val="江西"/>
      <sheetName val="Tickmarks"/>
      <sheetName val="预付款项Dy"/>
      <sheetName val="其他非流动负债审定表"/>
      <sheetName val="应付股利Dy"/>
      <sheetName val="固定资产累计折旧基础表（年末）"/>
      <sheetName val="应付账款Dy"/>
      <sheetName val="投资收益Dy"/>
      <sheetName val="湖南湘潭应付个人明细帐"/>
      <sheetName val="银行存款"/>
      <sheetName val="管理费用"/>
      <sheetName val="主营业务收入"/>
      <sheetName val="编码"/>
      <sheetName val="余额表2"/>
      <sheetName val="农业人口"/>
      <sheetName val="存货审定表2015"/>
      <sheetName val="存货审定表2014"/>
      <sheetName val="制费-分月"/>
      <sheetName val="管理费用表分析-1"/>
      <sheetName val="长期借款Dy"/>
      <sheetName val="固定资产明细"/>
      <sheetName val="递延收益Dy"/>
      <sheetName val="科目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代码分类"/>
      <sheetName val="期初评估"/>
      <sheetName val="上市分类-调整"/>
      <sheetName val="新增上市-调整"/>
      <sheetName val="新增上市-去0后"/>
      <sheetName val="新增剥离-调整"/>
      <sheetName val="6月"/>
      <sheetName val="上市分类"/>
      <sheetName val="新增上市"/>
      <sheetName val="新增剥离"/>
      <sheetName val="#REF!"/>
      <sheetName val="details"/>
      <sheetName val="利润分析"/>
      <sheetName val="资产负债分析"/>
      <sheetName val="固定资产折旧表"/>
      <sheetName val="初始设定"/>
      <sheetName val="合"/>
      <sheetName val="U1"/>
      <sheetName val="银行借款询证"/>
      <sheetName val="应付账款明细BS.09 "/>
      <sheetName val="营业费用预算"/>
      <sheetName val="明细分类账"/>
      <sheetName val="表21 净利润调节表"/>
      <sheetName val="ma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填表必读"/>
      <sheetName val="万元汇总表"/>
      <sheetName val="评估结果汇总表"/>
      <sheetName val="分类汇总表"/>
      <sheetName val="流动资产汇总"/>
      <sheetName val="货币资金汇总"/>
      <sheetName val="现金"/>
      <sheetName val="银行"/>
      <sheetName val="其他货币资金"/>
      <sheetName val="交易性金融资产汇总"/>
      <sheetName val="股票"/>
      <sheetName val="债券"/>
      <sheetName val="基金"/>
      <sheetName val="衍生金融资产"/>
      <sheetName val="应收票据"/>
      <sheetName val="应收账款"/>
      <sheetName val="应收款项融资"/>
      <sheetName val="预付款项"/>
      <sheetName val="其他应收款"/>
      <sheetName val="存货汇总"/>
      <sheetName val="存货-原材料—分类汇总表"/>
      <sheetName val="XU-1000"/>
      <sheetName val="材料采购（在途物资）"/>
      <sheetName val="在库周转材料—分类汇总表"/>
      <sheetName val="在库周转材料—明细表"/>
      <sheetName val="包装物（库存物资）"/>
      <sheetName val="产成品（库存商品）—分类汇总表"/>
      <sheetName val="产成品（库存商品、开发产品）明细表"/>
      <sheetName val="产成品—销售平均单价、成本"/>
      <sheetName val="在产品（自制半成品、施工成本）"/>
      <sheetName val="委托加工物资"/>
      <sheetName val="发出商品"/>
      <sheetName val="在用周转材料"/>
      <sheetName val="委托代销"/>
      <sheetName val="受托代销"/>
      <sheetName val="合同资产"/>
      <sheetName val="持有待售资产"/>
      <sheetName val="一年内到期的非流动资产"/>
      <sheetName val=" 其他流动资产"/>
      <sheetName val="非流动资产汇总"/>
      <sheetName val="债权投资"/>
      <sheetName val="其他债权投资"/>
      <sheetName val="长期应收款"/>
      <sheetName val="长期股权投资"/>
      <sheetName val="其他权益工具投资汇总表"/>
      <sheetName val="其他权益工具—股票投资"/>
      <sheetName val="其他权益工具—其他投资"/>
      <sheetName val="其他非流动金融资产"/>
      <sheetName val="投资性房地产汇总"/>
      <sheetName val="已出租的建筑物"/>
      <sheetName val="已出租土地使用权"/>
      <sheetName val="持有并准备转让土地使用权"/>
      <sheetName val="固定汇总表"/>
      <sheetName val="房屋建筑物"/>
      <sheetName val="构筑物"/>
      <sheetName val="管道沟槽"/>
      <sheetName val="井巷工程"/>
      <sheetName val="机器设备"/>
      <sheetName val="车辆"/>
      <sheetName val="电子设备"/>
      <sheetName val="在建汇总表"/>
      <sheetName val="在建土建"/>
      <sheetName val="在建设备"/>
      <sheetName val="生产性生物资产汇总表"/>
      <sheetName val="生产性生物资产—种植业"/>
      <sheetName val="生产性生物资产—畜牧养殖业"/>
      <sheetName val="生产性生物资产—林业"/>
      <sheetName val="生产性生物资产—水产业"/>
      <sheetName val="油气资产"/>
      <sheetName val="使用权资产汇总表"/>
      <sheetName val="使用权资产"/>
      <sheetName val="无形资产汇总"/>
      <sheetName val="无形资产—土地使用权"/>
      <sheetName val="无形资产—资源开采权"/>
      <sheetName val="无形资产—其他无形"/>
      <sheetName val="开发支出"/>
      <sheetName val="商誉"/>
      <sheetName val="长期待摊"/>
      <sheetName val="递延所得税资产"/>
      <sheetName val="其他非流动资产"/>
      <sheetName val="流动负债汇总表"/>
      <sheetName val="短期借款"/>
      <sheetName val="交易性金融负债"/>
      <sheetName val="衍生金融负债"/>
      <sheetName val="应付票据"/>
      <sheetName val="应付账款"/>
      <sheetName val="预收款项"/>
      <sheetName val="合同负债"/>
      <sheetName val="应付职工薪酬"/>
      <sheetName val="应交税费"/>
      <sheetName val="其他应付"/>
      <sheetName val="持有待售负债"/>
      <sheetName val="一年内到期非流动负债"/>
      <sheetName val="其他流动负债"/>
      <sheetName val="非流动负债汇总"/>
      <sheetName val="长期借款"/>
      <sheetName val="应付债券"/>
      <sheetName val="租赁负债"/>
      <sheetName val="长期应付款"/>
      <sheetName val="长期应付职工薪酬"/>
      <sheetName val="预计负债"/>
      <sheetName val="递延收益"/>
      <sheetName val="递延所得税负债"/>
      <sheetName val="其他非流动负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A3" t="str">
            <v>评估基准日：2025年7月31日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被评估单位名称：中地装张家口探矿机械有限公司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填表必读"/>
      <sheetName val="万元汇总表"/>
      <sheetName val="评估结果汇总表"/>
      <sheetName val="分类汇总表"/>
      <sheetName val="流动资产汇总"/>
      <sheetName val="货币资金汇总"/>
      <sheetName val="现金"/>
      <sheetName val="银行"/>
      <sheetName val="其他货币资金"/>
      <sheetName val="交易性金融资产汇总"/>
      <sheetName val="股票"/>
      <sheetName val="债券"/>
      <sheetName val="基金"/>
      <sheetName val="衍生金融资产"/>
      <sheetName val="应收票据"/>
      <sheetName val="应收账款"/>
      <sheetName val="应收款项融资"/>
      <sheetName val="预付款项"/>
      <sheetName val="其他应收款"/>
      <sheetName val="存货汇总"/>
      <sheetName val="存货-原材料—分类汇总表"/>
      <sheetName val="XB-2000A"/>
      <sheetName val="材料采购（在途物资）"/>
      <sheetName val="在库周转材料—分类汇总表"/>
      <sheetName val="在库周转材料—明细表"/>
      <sheetName val="包装物（库存物资）"/>
      <sheetName val="产成品（库存商品）—分类汇总表"/>
      <sheetName val="产成品（库存商品、开发产品）明细表"/>
      <sheetName val="产成品—销售平均单价、成本"/>
      <sheetName val="在产品（自制半成品、施工成本）"/>
      <sheetName val="委托加工物资"/>
      <sheetName val="发出商品"/>
      <sheetName val="在用周转材料"/>
      <sheetName val="委托代销"/>
      <sheetName val="受托代销"/>
      <sheetName val="合同资产"/>
      <sheetName val="持有待售资产"/>
      <sheetName val="一年内到期的非流动资产"/>
      <sheetName val=" 其他流动资产"/>
      <sheetName val="非流动资产汇总"/>
      <sheetName val="债权投资"/>
      <sheetName val="其他债权投资"/>
      <sheetName val="长期应收款"/>
      <sheetName val="长期股权投资"/>
      <sheetName val="其他权益工具投资汇总表"/>
      <sheetName val="其他权益工具—股票投资"/>
      <sheetName val="其他权益工具—其他投资"/>
      <sheetName val="其他非流动金融资产"/>
      <sheetName val="投资性房地产汇总"/>
      <sheetName val="已出租的建筑物"/>
      <sheetName val="已出租土地使用权"/>
      <sheetName val="持有并准备转让土地使用权"/>
      <sheetName val="固定汇总表"/>
      <sheetName val="房屋建筑物"/>
      <sheetName val="构筑物"/>
      <sheetName val="管道沟槽"/>
      <sheetName val="井巷工程"/>
      <sheetName val="机器设备"/>
      <sheetName val="车辆"/>
      <sheetName val="电子设备"/>
      <sheetName val="在建汇总表"/>
      <sheetName val="在建土建"/>
      <sheetName val="在建设备"/>
      <sheetName val="生产性生物资产汇总表"/>
      <sheetName val="生产性生物资产—种植业"/>
      <sheetName val="生产性生物资产—畜牧养殖业"/>
      <sheetName val="生产性生物资产—林业"/>
      <sheetName val="生产性生物资产—水产业"/>
      <sheetName val="油气资产"/>
      <sheetName val="使用权资产汇总表"/>
      <sheetName val="使用权资产"/>
      <sheetName val="无形资产汇总"/>
      <sheetName val="无形资产—土地使用权"/>
      <sheetName val="无形资产—资源开采权"/>
      <sheetName val="无形资产—其他无形"/>
      <sheetName val="开发支出"/>
      <sheetName val="商誉"/>
      <sheetName val="长期待摊"/>
      <sheetName val="递延所得税资产"/>
      <sheetName val="其他非流动资产"/>
      <sheetName val="流动负债汇总表"/>
      <sheetName val="短期借款"/>
      <sheetName val="交易性金融负债"/>
      <sheetName val="衍生金融负债"/>
      <sheetName val="应付票据"/>
      <sheetName val="应付账款"/>
      <sheetName val="预收款项"/>
      <sheetName val="合同负债"/>
      <sheetName val="应付职工薪酬"/>
      <sheetName val="应交税费"/>
      <sheetName val="其他应付"/>
      <sheetName val="持有待售负债"/>
      <sheetName val="一年内到期非流动负债"/>
      <sheetName val="其他流动负债"/>
      <sheetName val="非流动负债汇总"/>
      <sheetName val="长期借款"/>
      <sheetName val="应付债券"/>
      <sheetName val="租赁负债"/>
      <sheetName val="长期应付款"/>
      <sheetName val="长期应付职工薪酬"/>
      <sheetName val="预计负债"/>
      <sheetName val="递延收益"/>
      <sheetName val="递延所得税负债"/>
      <sheetName val="其他非流动负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A3" t="str">
            <v>评估基准日：2025年7月31日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被评估单位名称：中地装张家口探矿机械有限公司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0136" workbookViewId="0"/>
  </sheetViews>
  <sheetFormatPr defaultColWidth="9" defaultRowHeight="15.75"/>
  <sheetData/>
  <phoneticPr fontId="21" type="noConversion"/>
  <pageMargins left="0.75" right="0.75" top="1" bottom="1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T227"/>
  <sheetViews>
    <sheetView workbookViewId="0">
      <pane ySplit="5" topLeftCell="A210" activePane="bottomLeft" state="frozen"/>
      <selection pane="bottomLeft" activeCell="C227" sqref="C227"/>
    </sheetView>
  </sheetViews>
  <sheetFormatPr defaultColWidth="8.625" defaultRowHeight="15.75"/>
  <cols>
    <col min="1" max="1" width="6" style="11" customWidth="1"/>
    <col min="2" max="2" width="18" style="11" customWidth="1"/>
    <col min="3" max="3" width="16.125" style="11" customWidth="1"/>
    <col min="4" max="4" width="8" style="11" customWidth="1"/>
    <col min="5" max="5" width="7.75" style="11" customWidth="1"/>
    <col min="6" max="6" width="8.625" style="11" customWidth="1"/>
    <col min="7" max="7" width="8.125" style="11" customWidth="1"/>
    <col min="8" max="8" width="5.25" style="15" customWidth="1"/>
    <col min="9" max="9" width="8.125" style="11" customWidth="1"/>
    <col min="10" max="10" width="7.875" style="11" customWidth="1"/>
    <col min="11" max="11" width="16.875" style="11" customWidth="1"/>
    <col min="12" max="12" width="15.125" style="11" customWidth="1"/>
    <col min="13" max="13" width="9.5" style="16" customWidth="1"/>
    <col min="14" max="14" width="12.375" style="16" customWidth="1"/>
    <col min="15" max="16" width="9" style="16" customWidth="1"/>
    <col min="17" max="17" width="9" style="11" customWidth="1"/>
    <col min="18" max="18" width="10.375" style="11" customWidth="1"/>
    <col min="19" max="30" width="9" style="11"/>
    <col min="31" max="222" width="8.625" style="11"/>
    <col min="223" max="245" width="9" style="11"/>
    <col min="246" max="254" width="9" style="17"/>
    <col min="255" max="16384" width="8.625" style="17"/>
  </cols>
  <sheetData>
    <row r="1" spans="1:254" ht="30" customHeight="1">
      <c r="A1" s="340" t="s">
        <v>1406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</row>
    <row r="2" spans="1:254" ht="12" customHeight="1">
      <c r="A2" s="18"/>
      <c r="B2" s="18"/>
      <c r="C2" s="18"/>
      <c r="D2" s="18"/>
      <c r="E2" s="18"/>
      <c r="F2" s="18"/>
      <c r="G2" s="18"/>
      <c r="H2" s="19"/>
      <c r="I2" s="20"/>
      <c r="K2" s="21" t="s">
        <v>822</v>
      </c>
    </row>
    <row r="3" spans="1:254" ht="12" customHeight="1">
      <c r="A3" s="357" t="str">
        <f>[10]债券!A3</f>
        <v>评估基准日：2025年7月31日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</row>
    <row r="4" spans="1:254" s="12" customFormat="1" ht="18" customHeight="1">
      <c r="A4" s="12" t="str">
        <f>[10]其他应收款!A4</f>
        <v>被评估单位名称：中地装张家口探矿机械有限公司</v>
      </c>
      <c r="H4" s="23"/>
      <c r="J4" s="24"/>
      <c r="K4" s="25" t="s">
        <v>1083</v>
      </c>
      <c r="L4" s="24"/>
      <c r="M4" s="358" t="s">
        <v>1084</v>
      </c>
      <c r="N4" s="359"/>
      <c r="O4" s="359"/>
      <c r="P4" s="360"/>
    </row>
    <row r="5" spans="1:254" s="13" customFormat="1" ht="39.75" customHeight="1">
      <c r="A5" s="27" t="s">
        <v>825</v>
      </c>
      <c r="B5" s="27" t="s">
        <v>826</v>
      </c>
      <c r="C5" s="27" t="s">
        <v>827</v>
      </c>
      <c r="D5" s="28" t="s">
        <v>828</v>
      </c>
      <c r="E5" s="28" t="s">
        <v>1085</v>
      </c>
      <c r="F5" s="29" t="s">
        <v>830</v>
      </c>
      <c r="G5" s="28" t="s">
        <v>1086</v>
      </c>
      <c r="H5" s="27" t="s">
        <v>832</v>
      </c>
      <c r="I5" s="28" t="s">
        <v>1087</v>
      </c>
      <c r="J5" s="27" t="s">
        <v>834</v>
      </c>
      <c r="K5" s="27" t="s">
        <v>835</v>
      </c>
      <c r="L5" s="27" t="s">
        <v>836</v>
      </c>
      <c r="M5" s="30" t="s">
        <v>1088</v>
      </c>
      <c r="N5" s="27" t="s">
        <v>1089</v>
      </c>
      <c r="O5" s="27" t="s">
        <v>1090</v>
      </c>
      <c r="P5" s="27" t="s">
        <v>1091</v>
      </c>
      <c r="Q5" s="124"/>
      <c r="R5" s="29" t="s">
        <v>841</v>
      </c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5"/>
      <c r="IM5" s="125"/>
      <c r="IN5" s="125"/>
      <c r="IO5" s="125"/>
      <c r="IP5" s="125"/>
      <c r="IQ5" s="125"/>
      <c r="IR5" s="125"/>
      <c r="IS5" s="125"/>
      <c r="IT5" s="125"/>
    </row>
    <row r="6" spans="1:254" s="73" customFormat="1" ht="21" customHeight="1">
      <c r="A6" s="84">
        <v>1</v>
      </c>
      <c r="B6" s="67" t="s">
        <v>1096</v>
      </c>
      <c r="C6" s="68" t="s">
        <v>1097</v>
      </c>
      <c r="D6" s="85" t="s">
        <v>241</v>
      </c>
      <c r="E6" s="70">
        <v>11</v>
      </c>
      <c r="F6" s="70">
        <v>11</v>
      </c>
      <c r="G6" s="65" t="s">
        <v>242</v>
      </c>
      <c r="H6" s="71" t="s">
        <v>243</v>
      </c>
      <c r="I6" s="105">
        <v>20</v>
      </c>
      <c r="J6" s="126">
        <v>20</v>
      </c>
      <c r="K6" s="114">
        <f>J6-I6</f>
        <v>0</v>
      </c>
      <c r="L6" s="68" t="s">
        <v>241</v>
      </c>
      <c r="Q6" s="73">
        <f t="shared" ref="Q6:Q69" si="0">E6*I6</f>
        <v>220</v>
      </c>
      <c r="R6" s="127">
        <f t="shared" ref="R6:R69" si="1">F6*J6</f>
        <v>220</v>
      </c>
    </row>
    <row r="7" spans="1:254" s="73" customFormat="1" ht="21" customHeight="1">
      <c r="A7" s="84">
        <v>2</v>
      </c>
      <c r="B7" s="67" t="s">
        <v>1098</v>
      </c>
      <c r="C7" s="68" t="s">
        <v>1099</v>
      </c>
      <c r="D7" s="85" t="s">
        <v>241</v>
      </c>
      <c r="E7" s="70">
        <v>13.2</v>
      </c>
      <c r="F7" s="89">
        <v>12.7</v>
      </c>
      <c r="G7" s="65" t="s">
        <v>242</v>
      </c>
      <c r="H7" s="71" t="s">
        <v>243</v>
      </c>
      <c r="I7" s="72">
        <v>20</v>
      </c>
      <c r="J7" s="128">
        <v>20</v>
      </c>
      <c r="K7" s="114">
        <f t="shared" ref="K7:K54" si="2">J7-I7</f>
        <v>0</v>
      </c>
      <c r="L7" s="68" t="s">
        <v>241</v>
      </c>
      <c r="N7" s="88"/>
      <c r="Q7" s="73">
        <f t="shared" si="0"/>
        <v>264</v>
      </c>
      <c r="R7" s="127">
        <f t="shared" si="1"/>
        <v>254</v>
      </c>
    </row>
    <row r="8" spans="1:254" s="73" customFormat="1" ht="21" customHeight="1">
      <c r="A8" s="84">
        <v>3</v>
      </c>
      <c r="B8" s="67" t="s">
        <v>1100</v>
      </c>
      <c r="C8" s="68" t="s">
        <v>1101</v>
      </c>
      <c r="D8" s="85" t="s">
        <v>247</v>
      </c>
      <c r="E8" s="70">
        <v>4</v>
      </c>
      <c r="F8" s="70">
        <v>4</v>
      </c>
      <c r="G8" s="65" t="s">
        <v>242</v>
      </c>
      <c r="H8" s="71" t="s">
        <v>243</v>
      </c>
      <c r="I8" s="72">
        <v>10</v>
      </c>
      <c r="J8" s="128">
        <v>10</v>
      </c>
      <c r="K8" s="114">
        <f t="shared" si="2"/>
        <v>0</v>
      </c>
      <c r="L8" s="68" t="s">
        <v>247</v>
      </c>
      <c r="N8" s="88"/>
      <c r="Q8" s="73">
        <f t="shared" si="0"/>
        <v>40</v>
      </c>
      <c r="R8" s="127">
        <f t="shared" si="1"/>
        <v>40</v>
      </c>
    </row>
    <row r="9" spans="1:254" s="73" customFormat="1" ht="21" customHeight="1">
      <c r="A9" s="84">
        <v>4</v>
      </c>
      <c r="B9" s="67" t="s">
        <v>1102</v>
      </c>
      <c r="C9" s="68" t="s">
        <v>1103</v>
      </c>
      <c r="D9" s="85" t="s">
        <v>247</v>
      </c>
      <c r="E9" s="70">
        <v>9.5</v>
      </c>
      <c r="F9" s="89">
        <v>9.6999999999999993</v>
      </c>
      <c r="G9" s="65" t="s">
        <v>242</v>
      </c>
      <c r="H9" s="71" t="s">
        <v>243</v>
      </c>
      <c r="I9" s="72">
        <v>10</v>
      </c>
      <c r="J9" s="128">
        <v>10</v>
      </c>
      <c r="K9" s="114">
        <f t="shared" si="2"/>
        <v>0</v>
      </c>
      <c r="L9" s="68" t="s">
        <v>247</v>
      </c>
      <c r="N9" s="88"/>
      <c r="Q9" s="73">
        <f t="shared" si="0"/>
        <v>95</v>
      </c>
      <c r="R9" s="127">
        <f t="shared" si="1"/>
        <v>97</v>
      </c>
    </row>
    <row r="10" spans="1:254" s="73" customFormat="1" ht="21" customHeight="1">
      <c r="A10" s="84">
        <v>5</v>
      </c>
      <c r="B10" s="67" t="s">
        <v>1100</v>
      </c>
      <c r="C10" s="68" t="s">
        <v>1104</v>
      </c>
      <c r="D10" s="85" t="s">
        <v>247</v>
      </c>
      <c r="E10" s="70">
        <v>5</v>
      </c>
      <c r="F10" s="89">
        <v>5.3</v>
      </c>
      <c r="G10" s="65" t="s">
        <v>242</v>
      </c>
      <c r="H10" s="71" t="s">
        <v>243</v>
      </c>
      <c r="I10" s="72">
        <v>20</v>
      </c>
      <c r="J10" s="128">
        <v>20</v>
      </c>
      <c r="K10" s="114">
        <f t="shared" si="2"/>
        <v>0</v>
      </c>
      <c r="L10" s="68" t="s">
        <v>247</v>
      </c>
      <c r="N10" s="88"/>
      <c r="Q10" s="73">
        <f t="shared" si="0"/>
        <v>100</v>
      </c>
      <c r="R10" s="127">
        <f t="shared" si="1"/>
        <v>106</v>
      </c>
    </row>
    <row r="11" spans="1:254" s="73" customFormat="1" ht="21" customHeight="1">
      <c r="A11" s="84">
        <v>6</v>
      </c>
      <c r="B11" s="67" t="s">
        <v>1100</v>
      </c>
      <c r="C11" s="68" t="s">
        <v>1104</v>
      </c>
      <c r="D11" s="85" t="s">
        <v>241</v>
      </c>
      <c r="E11" s="70">
        <v>4.3</v>
      </c>
      <c r="F11" s="89">
        <v>4.4000000000000004</v>
      </c>
      <c r="G11" s="65" t="s">
        <v>242</v>
      </c>
      <c r="H11" s="71" t="s">
        <v>243</v>
      </c>
      <c r="I11" s="72">
        <v>10</v>
      </c>
      <c r="J11" s="128">
        <v>10</v>
      </c>
      <c r="K11" s="114">
        <f t="shared" si="2"/>
        <v>0</v>
      </c>
      <c r="L11" s="68" t="s">
        <v>241</v>
      </c>
      <c r="N11" s="88"/>
      <c r="Q11" s="73">
        <f t="shared" si="0"/>
        <v>43</v>
      </c>
      <c r="R11" s="127">
        <f t="shared" si="1"/>
        <v>44</v>
      </c>
    </row>
    <row r="12" spans="1:254" s="73" customFormat="1" ht="21" customHeight="1">
      <c r="A12" s="84">
        <v>7</v>
      </c>
      <c r="B12" s="67" t="s">
        <v>1105</v>
      </c>
      <c r="C12" s="68" t="s">
        <v>1106</v>
      </c>
      <c r="D12" s="85" t="s">
        <v>241</v>
      </c>
      <c r="E12" s="70">
        <v>6</v>
      </c>
      <c r="F12" s="89">
        <v>5.9</v>
      </c>
      <c r="G12" s="65" t="s">
        <v>242</v>
      </c>
      <c r="H12" s="71" t="s">
        <v>243</v>
      </c>
      <c r="I12" s="72">
        <v>45</v>
      </c>
      <c r="J12" s="128">
        <v>45</v>
      </c>
      <c r="K12" s="114">
        <f t="shared" si="2"/>
        <v>0</v>
      </c>
      <c r="L12" s="68" t="s">
        <v>241</v>
      </c>
      <c r="N12" s="88"/>
      <c r="Q12" s="73">
        <f t="shared" si="0"/>
        <v>270</v>
      </c>
      <c r="R12" s="127">
        <f t="shared" si="1"/>
        <v>265.5</v>
      </c>
    </row>
    <row r="13" spans="1:254" s="73" customFormat="1" ht="21" customHeight="1">
      <c r="A13" s="84">
        <v>8</v>
      </c>
      <c r="B13" s="67" t="s">
        <v>397</v>
      </c>
      <c r="C13" s="68" t="s">
        <v>1107</v>
      </c>
      <c r="D13" s="85" t="s">
        <v>241</v>
      </c>
      <c r="E13" s="70">
        <v>0.1</v>
      </c>
      <c r="F13" s="70">
        <v>0.1</v>
      </c>
      <c r="G13" s="65" t="s">
        <v>242</v>
      </c>
      <c r="H13" s="71" t="s">
        <v>243</v>
      </c>
      <c r="I13" s="72">
        <v>18</v>
      </c>
      <c r="J13" s="128">
        <v>18</v>
      </c>
      <c r="K13" s="114">
        <f t="shared" si="2"/>
        <v>0</v>
      </c>
      <c r="L13" s="68" t="s">
        <v>241</v>
      </c>
      <c r="Q13" s="73">
        <f t="shared" si="0"/>
        <v>1.8</v>
      </c>
      <c r="R13" s="127">
        <f t="shared" si="1"/>
        <v>1.8</v>
      </c>
    </row>
    <row r="14" spans="1:254" s="73" customFormat="1" ht="21" customHeight="1">
      <c r="A14" s="84">
        <v>9</v>
      </c>
      <c r="B14" s="67" t="s">
        <v>1108</v>
      </c>
      <c r="C14" s="68" t="s">
        <v>1109</v>
      </c>
      <c r="D14" s="85" t="s">
        <v>241</v>
      </c>
      <c r="E14" s="70">
        <v>0.2</v>
      </c>
      <c r="F14" s="70">
        <v>0.2</v>
      </c>
      <c r="G14" s="65" t="s">
        <v>242</v>
      </c>
      <c r="H14" s="71" t="s">
        <v>243</v>
      </c>
      <c r="I14" s="72">
        <v>24</v>
      </c>
      <c r="J14" s="128">
        <v>24</v>
      </c>
      <c r="K14" s="114">
        <f t="shared" si="2"/>
        <v>0</v>
      </c>
      <c r="L14" s="68" t="s">
        <v>241</v>
      </c>
      <c r="Q14" s="73">
        <f t="shared" si="0"/>
        <v>4.8</v>
      </c>
      <c r="R14" s="127">
        <f t="shared" si="1"/>
        <v>4.8</v>
      </c>
    </row>
    <row r="15" spans="1:254" s="73" customFormat="1" ht="21" customHeight="1">
      <c r="A15" s="84">
        <v>10</v>
      </c>
      <c r="B15" s="67" t="s">
        <v>576</v>
      </c>
      <c r="C15" s="68" t="s">
        <v>1110</v>
      </c>
      <c r="D15" s="85" t="s">
        <v>241</v>
      </c>
      <c r="E15" s="70">
        <v>1</v>
      </c>
      <c r="F15" s="70">
        <v>1</v>
      </c>
      <c r="G15" s="65" t="s">
        <v>296</v>
      </c>
      <c r="H15" s="71" t="s">
        <v>243</v>
      </c>
      <c r="I15" s="72">
        <v>48</v>
      </c>
      <c r="J15" s="128">
        <v>48</v>
      </c>
      <c r="K15" s="114">
        <f t="shared" si="2"/>
        <v>0</v>
      </c>
      <c r="L15" s="68" t="s">
        <v>241</v>
      </c>
      <c r="Q15" s="73">
        <f t="shared" si="0"/>
        <v>48</v>
      </c>
      <c r="R15" s="127">
        <f t="shared" si="1"/>
        <v>48</v>
      </c>
    </row>
    <row r="16" spans="1:254" s="73" customFormat="1" ht="21" customHeight="1">
      <c r="A16" s="84">
        <v>11</v>
      </c>
      <c r="B16" s="67" t="s">
        <v>1111</v>
      </c>
      <c r="C16" s="68" t="s">
        <v>1112</v>
      </c>
      <c r="D16" s="85" t="s">
        <v>241</v>
      </c>
      <c r="E16" s="70">
        <v>3.7</v>
      </c>
      <c r="F16" s="89">
        <v>3.6</v>
      </c>
      <c r="G16" s="65" t="s">
        <v>242</v>
      </c>
      <c r="H16" s="71" t="s">
        <v>243</v>
      </c>
      <c r="I16" s="72">
        <v>2</v>
      </c>
      <c r="J16" s="128">
        <v>2</v>
      </c>
      <c r="K16" s="114">
        <f t="shared" si="2"/>
        <v>0</v>
      </c>
      <c r="L16" s="68" t="s">
        <v>241</v>
      </c>
      <c r="Q16" s="73">
        <f t="shared" si="0"/>
        <v>7.4</v>
      </c>
      <c r="R16" s="127">
        <f t="shared" si="1"/>
        <v>7.2</v>
      </c>
    </row>
    <row r="17" spans="1:254" s="73" customFormat="1" ht="21" customHeight="1">
      <c r="A17" s="84">
        <v>12</v>
      </c>
      <c r="B17" s="67" t="s">
        <v>1113</v>
      </c>
      <c r="C17" s="68" t="s">
        <v>1114</v>
      </c>
      <c r="D17" s="85" t="s">
        <v>241</v>
      </c>
      <c r="E17" s="70">
        <v>0.9</v>
      </c>
      <c r="F17" s="89">
        <v>0.8</v>
      </c>
      <c r="G17" s="65" t="s">
        <v>242</v>
      </c>
      <c r="H17" s="71" t="s">
        <v>243</v>
      </c>
      <c r="I17" s="72">
        <v>24</v>
      </c>
      <c r="J17" s="128">
        <v>24</v>
      </c>
      <c r="K17" s="114">
        <f t="shared" si="2"/>
        <v>0</v>
      </c>
      <c r="L17" s="68" t="s">
        <v>241</v>
      </c>
      <c r="Q17" s="73">
        <f t="shared" si="0"/>
        <v>21.6</v>
      </c>
      <c r="R17" s="127">
        <f t="shared" si="1"/>
        <v>19.2</v>
      </c>
    </row>
    <row r="18" spans="1:254" s="73" customFormat="1" ht="21" customHeight="1">
      <c r="A18" s="84">
        <v>13</v>
      </c>
      <c r="B18" s="67" t="s">
        <v>489</v>
      </c>
      <c r="C18" s="68" t="s">
        <v>1115</v>
      </c>
      <c r="D18" s="85" t="s">
        <v>241</v>
      </c>
      <c r="E18" s="70">
        <v>0.1</v>
      </c>
      <c r="F18" s="89">
        <v>0.08</v>
      </c>
      <c r="G18" s="65" t="s">
        <v>242</v>
      </c>
      <c r="H18" s="71" t="s">
        <v>243</v>
      </c>
      <c r="I18" s="72">
        <v>18</v>
      </c>
      <c r="J18" s="128">
        <v>18</v>
      </c>
      <c r="K18" s="114">
        <f t="shared" si="2"/>
        <v>0</v>
      </c>
      <c r="L18" s="68" t="s">
        <v>241</v>
      </c>
      <c r="Q18" s="73">
        <f t="shared" si="0"/>
        <v>1.8</v>
      </c>
      <c r="R18" s="127">
        <f t="shared" si="1"/>
        <v>1.44</v>
      </c>
    </row>
    <row r="19" spans="1:254" s="73" customFormat="1" ht="21" customHeight="1">
      <c r="A19" s="84">
        <v>14</v>
      </c>
      <c r="B19" s="67" t="s">
        <v>301</v>
      </c>
      <c r="C19" s="68" t="s">
        <v>1116</v>
      </c>
      <c r="D19" s="85" t="s">
        <v>241</v>
      </c>
      <c r="E19" s="70">
        <v>0.1</v>
      </c>
      <c r="F19" s="89">
        <v>7.0000000000000007E-2</v>
      </c>
      <c r="G19" s="65" t="s">
        <v>242</v>
      </c>
      <c r="H19" s="71" t="s">
        <v>243</v>
      </c>
      <c r="I19" s="72">
        <v>18</v>
      </c>
      <c r="J19" s="128">
        <v>18</v>
      </c>
      <c r="K19" s="114">
        <f t="shared" si="2"/>
        <v>0</v>
      </c>
      <c r="L19" s="68" t="s">
        <v>241</v>
      </c>
      <c r="Q19" s="73">
        <f t="shared" si="0"/>
        <v>1.8</v>
      </c>
      <c r="R19" s="127">
        <f t="shared" si="1"/>
        <v>1.26</v>
      </c>
    </row>
    <row r="20" spans="1:254" s="73" customFormat="1" ht="21" customHeight="1">
      <c r="A20" s="84">
        <v>15</v>
      </c>
      <c r="B20" s="67" t="s">
        <v>355</v>
      </c>
      <c r="C20" s="68" t="s">
        <v>1117</v>
      </c>
      <c r="D20" s="85" t="s">
        <v>241</v>
      </c>
      <c r="E20" s="70">
        <v>0.2</v>
      </c>
      <c r="F20" s="89">
        <v>0.18</v>
      </c>
      <c r="G20" s="65" t="s">
        <v>242</v>
      </c>
      <c r="H20" s="71" t="s">
        <v>243</v>
      </c>
      <c r="I20" s="72">
        <v>12</v>
      </c>
      <c r="J20" s="128">
        <v>12</v>
      </c>
      <c r="K20" s="114">
        <f t="shared" si="2"/>
        <v>0</v>
      </c>
      <c r="L20" s="68" t="s">
        <v>241</v>
      </c>
      <c r="Q20" s="73">
        <f t="shared" si="0"/>
        <v>2.4</v>
      </c>
      <c r="R20" s="127">
        <f t="shared" si="1"/>
        <v>2.16</v>
      </c>
    </row>
    <row r="21" spans="1:254" s="73" customFormat="1" ht="21" customHeight="1">
      <c r="A21" s="84">
        <v>16</v>
      </c>
      <c r="B21" s="67" t="s">
        <v>1108</v>
      </c>
      <c r="C21" s="68" t="s">
        <v>1118</v>
      </c>
      <c r="D21" s="85" t="s">
        <v>241</v>
      </c>
      <c r="E21" s="70">
        <v>0.4</v>
      </c>
      <c r="F21" s="70">
        <v>0.4</v>
      </c>
      <c r="G21" s="65" t="s">
        <v>242</v>
      </c>
      <c r="H21" s="71" t="s">
        <v>243</v>
      </c>
      <c r="I21" s="72">
        <v>36</v>
      </c>
      <c r="J21" s="128">
        <v>36</v>
      </c>
      <c r="K21" s="114">
        <f t="shared" si="2"/>
        <v>0</v>
      </c>
      <c r="L21" s="68" t="s">
        <v>241</v>
      </c>
      <c r="Q21" s="73">
        <f t="shared" si="0"/>
        <v>14.4</v>
      </c>
      <c r="R21" s="127">
        <f t="shared" si="1"/>
        <v>14.4</v>
      </c>
    </row>
    <row r="22" spans="1:254" s="73" customFormat="1" ht="21" customHeight="1">
      <c r="A22" s="84">
        <v>17</v>
      </c>
      <c r="B22" s="67" t="s">
        <v>1119</v>
      </c>
      <c r="C22" s="68" t="s">
        <v>1120</v>
      </c>
      <c r="D22" s="85" t="s">
        <v>241</v>
      </c>
      <c r="E22" s="70">
        <v>2.2999999999999998</v>
      </c>
      <c r="F22" s="70">
        <v>2.2999999999999998</v>
      </c>
      <c r="G22" s="65" t="s">
        <v>242</v>
      </c>
      <c r="H22" s="71" t="s">
        <v>243</v>
      </c>
      <c r="I22" s="72">
        <v>7</v>
      </c>
      <c r="J22" s="128">
        <v>7</v>
      </c>
      <c r="K22" s="114">
        <f t="shared" si="2"/>
        <v>0</v>
      </c>
      <c r="L22" s="68" t="s">
        <v>241</v>
      </c>
      <c r="Q22" s="73">
        <f t="shared" si="0"/>
        <v>16.100000000000001</v>
      </c>
      <c r="R22" s="127">
        <f t="shared" si="1"/>
        <v>16.100000000000001</v>
      </c>
    </row>
    <row r="23" spans="1:254" s="73" customFormat="1" ht="21" customHeight="1">
      <c r="A23" s="84">
        <v>18</v>
      </c>
      <c r="B23" s="67" t="s">
        <v>1121</v>
      </c>
      <c r="C23" s="68" t="s">
        <v>1122</v>
      </c>
      <c r="D23" s="85" t="s">
        <v>241</v>
      </c>
      <c r="E23" s="70">
        <v>2.1</v>
      </c>
      <c r="F23" s="70">
        <v>2.1</v>
      </c>
      <c r="G23" s="65" t="s">
        <v>242</v>
      </c>
      <c r="H23" s="71" t="s">
        <v>243</v>
      </c>
      <c r="I23" s="72">
        <v>30</v>
      </c>
      <c r="J23" s="128">
        <v>30</v>
      </c>
      <c r="K23" s="114">
        <f t="shared" si="2"/>
        <v>0</v>
      </c>
      <c r="L23" s="68" t="s">
        <v>241</v>
      </c>
      <c r="Q23" s="73">
        <f t="shared" si="0"/>
        <v>63</v>
      </c>
      <c r="R23" s="127">
        <f t="shared" si="1"/>
        <v>63</v>
      </c>
    </row>
    <row r="24" spans="1:254" s="73" customFormat="1" ht="21" customHeight="1">
      <c r="A24" s="84">
        <v>19</v>
      </c>
      <c r="B24" s="67" t="s">
        <v>346</v>
      </c>
      <c r="C24" s="68" t="s">
        <v>1123</v>
      </c>
      <c r="D24" s="85" t="s">
        <v>241</v>
      </c>
      <c r="E24" s="70">
        <v>5.8</v>
      </c>
      <c r="F24" s="89">
        <v>5.9</v>
      </c>
      <c r="G24" s="65" t="s">
        <v>242</v>
      </c>
      <c r="H24" s="71" t="s">
        <v>243</v>
      </c>
      <c r="I24" s="72">
        <v>21</v>
      </c>
      <c r="J24" s="128">
        <v>21</v>
      </c>
      <c r="K24" s="114">
        <f t="shared" si="2"/>
        <v>0</v>
      </c>
      <c r="L24" s="68" t="s">
        <v>241</v>
      </c>
      <c r="Q24" s="73">
        <f t="shared" si="0"/>
        <v>121.8</v>
      </c>
      <c r="R24" s="127">
        <f t="shared" si="1"/>
        <v>123.9</v>
      </c>
    </row>
    <row r="25" spans="1:254" s="73" customFormat="1" ht="21" customHeight="1">
      <c r="A25" s="84">
        <v>20</v>
      </c>
      <c r="B25" s="67" t="s">
        <v>1124</v>
      </c>
      <c r="C25" s="68" t="s">
        <v>1125</v>
      </c>
      <c r="D25" s="85" t="s">
        <v>241</v>
      </c>
      <c r="E25" s="70">
        <v>8.6</v>
      </c>
      <c r="F25" s="70">
        <v>8.6</v>
      </c>
      <c r="G25" s="65" t="s">
        <v>242</v>
      </c>
      <c r="H25" s="71" t="s">
        <v>243</v>
      </c>
      <c r="I25" s="72">
        <v>52</v>
      </c>
      <c r="J25" s="128">
        <v>52</v>
      </c>
      <c r="K25" s="114">
        <f t="shared" si="2"/>
        <v>0</v>
      </c>
      <c r="L25" s="68" t="s">
        <v>241</v>
      </c>
      <c r="N25" s="88"/>
      <c r="Q25" s="73">
        <f t="shared" si="0"/>
        <v>447.2</v>
      </c>
      <c r="R25" s="127">
        <f t="shared" si="1"/>
        <v>447.2</v>
      </c>
    </row>
    <row r="26" spans="1:254" s="73" customFormat="1" ht="21" customHeight="1">
      <c r="A26" s="31">
        <v>21</v>
      </c>
      <c r="B26" s="32" t="s">
        <v>1108</v>
      </c>
      <c r="C26" s="33" t="s">
        <v>1125</v>
      </c>
      <c r="D26" s="81" t="s">
        <v>241</v>
      </c>
      <c r="E26" s="35">
        <v>0.2</v>
      </c>
      <c r="F26" s="82">
        <v>0.2</v>
      </c>
      <c r="G26" s="36" t="s">
        <v>242</v>
      </c>
      <c r="H26" s="123" t="s">
        <v>243</v>
      </c>
      <c r="I26" s="39">
        <v>24</v>
      </c>
      <c r="J26" s="129">
        <v>24</v>
      </c>
      <c r="K26" s="114">
        <f t="shared" si="2"/>
        <v>0</v>
      </c>
      <c r="L26" s="68" t="s">
        <v>241</v>
      </c>
      <c r="M26" s="73">
        <v>1</v>
      </c>
      <c r="Q26" s="73">
        <f t="shared" si="0"/>
        <v>4.8</v>
      </c>
      <c r="R26" s="127">
        <f t="shared" si="1"/>
        <v>4.8</v>
      </c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</row>
    <row r="27" spans="1:254" s="73" customFormat="1" ht="21" customHeight="1">
      <c r="A27" s="84">
        <v>22</v>
      </c>
      <c r="B27" s="67" t="s">
        <v>1126</v>
      </c>
      <c r="C27" s="68" t="s">
        <v>1127</v>
      </c>
      <c r="D27" s="85" t="s">
        <v>241</v>
      </c>
      <c r="E27" s="70">
        <v>1.1000000000000001</v>
      </c>
      <c r="F27" s="70">
        <v>1.1000000000000001</v>
      </c>
      <c r="G27" s="65" t="s">
        <v>296</v>
      </c>
      <c r="H27" s="86" t="s">
        <v>243</v>
      </c>
      <c r="I27" s="72">
        <v>44</v>
      </c>
      <c r="J27" s="128">
        <v>44</v>
      </c>
      <c r="K27" s="114">
        <f t="shared" si="2"/>
        <v>0</v>
      </c>
      <c r="L27" s="68" t="s">
        <v>241</v>
      </c>
      <c r="Q27" s="73">
        <f t="shared" si="0"/>
        <v>48.4</v>
      </c>
      <c r="R27" s="127">
        <f t="shared" si="1"/>
        <v>48.4</v>
      </c>
    </row>
    <row r="28" spans="1:254" s="73" customFormat="1" ht="21" customHeight="1">
      <c r="A28" s="84">
        <v>23</v>
      </c>
      <c r="B28" s="67" t="s">
        <v>1128</v>
      </c>
      <c r="C28" s="68" t="s">
        <v>1129</v>
      </c>
      <c r="D28" s="85" t="s">
        <v>241</v>
      </c>
      <c r="E28" s="70">
        <v>0.8</v>
      </c>
      <c r="F28" s="89">
        <v>0.1</v>
      </c>
      <c r="G28" s="65" t="s">
        <v>242</v>
      </c>
      <c r="H28" s="86" t="s">
        <v>243</v>
      </c>
      <c r="I28" s="72">
        <v>12</v>
      </c>
      <c r="J28" s="128">
        <v>12</v>
      </c>
      <c r="K28" s="114">
        <f t="shared" si="2"/>
        <v>0</v>
      </c>
      <c r="L28" s="68" t="s">
        <v>241</v>
      </c>
      <c r="Q28" s="73">
        <f t="shared" si="0"/>
        <v>9.6</v>
      </c>
      <c r="R28" s="127">
        <f t="shared" si="1"/>
        <v>1.2</v>
      </c>
    </row>
    <row r="29" spans="1:254" s="73" customFormat="1" ht="21" customHeight="1">
      <c r="A29" s="84">
        <v>24</v>
      </c>
      <c r="B29" s="67" t="s">
        <v>346</v>
      </c>
      <c r="C29" s="68" t="s">
        <v>1130</v>
      </c>
      <c r="D29" s="85" t="s">
        <v>241</v>
      </c>
      <c r="E29" s="70">
        <v>4.4000000000000004</v>
      </c>
      <c r="F29" s="70">
        <v>4.4000000000000004</v>
      </c>
      <c r="G29" s="65" t="s">
        <v>242</v>
      </c>
      <c r="H29" s="86" t="s">
        <v>243</v>
      </c>
      <c r="I29" s="72">
        <v>40</v>
      </c>
      <c r="J29" s="128">
        <v>40</v>
      </c>
      <c r="K29" s="114">
        <f t="shared" si="2"/>
        <v>0</v>
      </c>
      <c r="L29" s="68" t="s">
        <v>241</v>
      </c>
      <c r="N29" s="88"/>
      <c r="Q29" s="73">
        <f t="shared" si="0"/>
        <v>176</v>
      </c>
      <c r="R29" s="127">
        <f t="shared" si="1"/>
        <v>176</v>
      </c>
    </row>
    <row r="30" spans="1:254" s="73" customFormat="1" ht="21" customHeight="1">
      <c r="A30" s="84">
        <v>25</v>
      </c>
      <c r="B30" s="67" t="s">
        <v>1131</v>
      </c>
      <c r="C30" s="68" t="s">
        <v>1132</v>
      </c>
      <c r="D30" s="85" t="s">
        <v>241</v>
      </c>
      <c r="E30" s="70">
        <v>4.5</v>
      </c>
      <c r="F30" s="70">
        <v>4.5</v>
      </c>
      <c r="G30" s="65" t="s">
        <v>242</v>
      </c>
      <c r="H30" s="86" t="s">
        <v>243</v>
      </c>
      <c r="I30" s="72">
        <v>28</v>
      </c>
      <c r="J30" s="128">
        <v>28</v>
      </c>
      <c r="K30" s="114">
        <f t="shared" si="2"/>
        <v>0</v>
      </c>
      <c r="L30" s="68" t="s">
        <v>241</v>
      </c>
      <c r="Q30" s="73">
        <f t="shared" si="0"/>
        <v>126</v>
      </c>
      <c r="R30" s="127">
        <f t="shared" si="1"/>
        <v>126</v>
      </c>
    </row>
    <row r="31" spans="1:254" s="73" customFormat="1" ht="21" customHeight="1">
      <c r="A31" s="84">
        <v>26</v>
      </c>
      <c r="B31" s="67" t="s">
        <v>1133</v>
      </c>
      <c r="C31" s="68" t="s">
        <v>1134</v>
      </c>
      <c r="D31" s="85" t="s">
        <v>241</v>
      </c>
      <c r="E31" s="70">
        <v>4.5</v>
      </c>
      <c r="F31" s="70">
        <v>4.5</v>
      </c>
      <c r="G31" s="65" t="s">
        <v>242</v>
      </c>
      <c r="H31" s="86" t="s">
        <v>243</v>
      </c>
      <c r="I31" s="72">
        <v>2</v>
      </c>
      <c r="J31" s="128">
        <v>2</v>
      </c>
      <c r="K31" s="114">
        <f t="shared" si="2"/>
        <v>0</v>
      </c>
      <c r="L31" s="68" t="s">
        <v>241</v>
      </c>
      <c r="Q31" s="73">
        <f t="shared" si="0"/>
        <v>9</v>
      </c>
      <c r="R31" s="127">
        <f t="shared" si="1"/>
        <v>9</v>
      </c>
    </row>
    <row r="32" spans="1:254" s="73" customFormat="1" ht="21" customHeight="1">
      <c r="A32" s="84">
        <v>27</v>
      </c>
      <c r="B32" s="67" t="s">
        <v>1135</v>
      </c>
      <c r="C32" s="68" t="s">
        <v>1136</v>
      </c>
      <c r="D32" s="85" t="s">
        <v>241</v>
      </c>
      <c r="E32" s="70">
        <v>0.4</v>
      </c>
      <c r="F32" s="70">
        <v>0.4</v>
      </c>
      <c r="G32" s="65" t="s">
        <v>242</v>
      </c>
      <c r="H32" s="86" t="s">
        <v>243</v>
      </c>
      <c r="I32" s="72">
        <v>12</v>
      </c>
      <c r="J32" s="128">
        <v>12</v>
      </c>
      <c r="K32" s="114">
        <f t="shared" si="2"/>
        <v>0</v>
      </c>
      <c r="L32" s="68" t="s">
        <v>241</v>
      </c>
      <c r="Q32" s="73">
        <f t="shared" si="0"/>
        <v>4.8</v>
      </c>
      <c r="R32" s="127">
        <f t="shared" si="1"/>
        <v>4.8</v>
      </c>
    </row>
    <row r="33" spans="1:245" s="73" customFormat="1" ht="21" customHeight="1">
      <c r="A33" s="84">
        <v>28</v>
      </c>
      <c r="B33" s="67" t="s">
        <v>1137</v>
      </c>
      <c r="C33" s="68" t="s">
        <v>1138</v>
      </c>
      <c r="D33" s="85" t="s">
        <v>241</v>
      </c>
      <c r="E33" s="70">
        <v>0.2</v>
      </c>
      <c r="F33" s="70">
        <v>0.2</v>
      </c>
      <c r="G33" s="65" t="s">
        <v>242</v>
      </c>
      <c r="H33" s="86" t="s">
        <v>243</v>
      </c>
      <c r="I33" s="72">
        <v>2</v>
      </c>
      <c r="J33" s="128">
        <v>2</v>
      </c>
      <c r="K33" s="114">
        <f t="shared" si="2"/>
        <v>0</v>
      </c>
      <c r="L33" s="68" t="s">
        <v>241</v>
      </c>
      <c r="Q33" s="73">
        <f t="shared" si="0"/>
        <v>0.4</v>
      </c>
      <c r="R33" s="127">
        <f t="shared" si="1"/>
        <v>0.4</v>
      </c>
    </row>
    <row r="34" spans="1:245" s="73" customFormat="1" ht="21" customHeight="1">
      <c r="A34" s="84">
        <v>29</v>
      </c>
      <c r="B34" s="67" t="s">
        <v>1139</v>
      </c>
      <c r="C34" s="68" t="s">
        <v>1140</v>
      </c>
      <c r="D34" s="85" t="s">
        <v>241</v>
      </c>
      <c r="E34" s="70">
        <v>0.3</v>
      </c>
      <c r="F34" s="70">
        <v>0.3</v>
      </c>
      <c r="G34" s="65" t="s">
        <v>242</v>
      </c>
      <c r="H34" s="86" t="s">
        <v>243</v>
      </c>
      <c r="I34" s="72">
        <v>4</v>
      </c>
      <c r="J34" s="128">
        <v>4</v>
      </c>
      <c r="K34" s="114">
        <f t="shared" si="2"/>
        <v>0</v>
      </c>
      <c r="L34" s="68" t="s">
        <v>241</v>
      </c>
      <c r="Q34" s="73">
        <f t="shared" si="0"/>
        <v>1.2</v>
      </c>
      <c r="R34" s="127">
        <f t="shared" si="1"/>
        <v>1.2</v>
      </c>
    </row>
    <row r="35" spans="1:245" s="73" customFormat="1" ht="21" customHeight="1">
      <c r="A35" s="84">
        <v>30</v>
      </c>
      <c r="B35" s="67" t="s">
        <v>338</v>
      </c>
      <c r="C35" s="68" t="s">
        <v>1141</v>
      </c>
      <c r="D35" s="85" t="s">
        <v>241</v>
      </c>
      <c r="E35" s="70">
        <v>1</v>
      </c>
      <c r="F35" s="70">
        <v>1</v>
      </c>
      <c r="G35" s="65" t="s">
        <v>242</v>
      </c>
      <c r="H35" s="86" t="s">
        <v>243</v>
      </c>
      <c r="I35" s="72">
        <v>36</v>
      </c>
      <c r="J35" s="128">
        <v>36</v>
      </c>
      <c r="K35" s="114">
        <f t="shared" si="2"/>
        <v>0</v>
      </c>
      <c r="L35" s="68" t="s">
        <v>241</v>
      </c>
      <c r="Q35" s="73">
        <f t="shared" si="0"/>
        <v>36</v>
      </c>
      <c r="R35" s="127">
        <f t="shared" si="1"/>
        <v>36</v>
      </c>
    </row>
    <row r="36" spans="1:245" s="73" customFormat="1" ht="21" customHeight="1">
      <c r="A36" s="84">
        <v>31</v>
      </c>
      <c r="B36" s="67" t="s">
        <v>313</v>
      </c>
      <c r="C36" s="68" t="s">
        <v>1142</v>
      </c>
      <c r="D36" s="85" t="s">
        <v>241</v>
      </c>
      <c r="E36" s="70">
        <v>0.3</v>
      </c>
      <c r="F36" s="70">
        <v>0.3</v>
      </c>
      <c r="G36" s="65" t="s">
        <v>242</v>
      </c>
      <c r="H36" s="86" t="s">
        <v>243</v>
      </c>
      <c r="I36" s="72">
        <v>8</v>
      </c>
      <c r="J36" s="128">
        <v>8</v>
      </c>
      <c r="K36" s="114">
        <f t="shared" si="2"/>
        <v>0</v>
      </c>
      <c r="L36" s="68" t="s">
        <v>241</v>
      </c>
      <c r="Q36" s="73">
        <f t="shared" si="0"/>
        <v>2.4</v>
      </c>
      <c r="R36" s="127">
        <f t="shared" si="1"/>
        <v>2.4</v>
      </c>
    </row>
    <row r="37" spans="1:245" s="73" customFormat="1" ht="21" customHeight="1">
      <c r="A37" s="84">
        <v>32</v>
      </c>
      <c r="B37" s="67" t="s">
        <v>576</v>
      </c>
      <c r="C37" s="68" t="s">
        <v>1143</v>
      </c>
      <c r="D37" s="85" t="s">
        <v>241</v>
      </c>
      <c r="E37" s="70">
        <v>1.3</v>
      </c>
      <c r="F37" s="70">
        <v>1.3</v>
      </c>
      <c r="G37" s="65" t="s">
        <v>242</v>
      </c>
      <c r="H37" s="86" t="s">
        <v>243</v>
      </c>
      <c r="I37" s="72">
        <v>10</v>
      </c>
      <c r="J37" s="128">
        <v>10</v>
      </c>
      <c r="K37" s="114">
        <f t="shared" si="2"/>
        <v>0</v>
      </c>
      <c r="L37" s="68" t="s">
        <v>241</v>
      </c>
      <c r="Q37" s="73">
        <f t="shared" si="0"/>
        <v>13</v>
      </c>
      <c r="R37" s="127">
        <f t="shared" si="1"/>
        <v>13</v>
      </c>
    </row>
    <row r="38" spans="1:245" s="73" customFormat="1" ht="21" customHeight="1">
      <c r="A38" s="84">
        <v>33</v>
      </c>
      <c r="B38" s="67" t="s">
        <v>1144</v>
      </c>
      <c r="C38" s="68" t="s">
        <v>1145</v>
      </c>
      <c r="D38" s="85" t="s">
        <v>241</v>
      </c>
      <c r="E38" s="70">
        <v>0.03</v>
      </c>
      <c r="F38" s="87">
        <v>2.5000000000000001E-2</v>
      </c>
      <c r="G38" s="65" t="s">
        <v>242</v>
      </c>
      <c r="H38" s="86" t="s">
        <v>243</v>
      </c>
      <c r="I38" s="72">
        <v>30</v>
      </c>
      <c r="J38" s="128">
        <v>30</v>
      </c>
      <c r="K38" s="114">
        <f t="shared" si="2"/>
        <v>0</v>
      </c>
      <c r="L38" s="68" t="s">
        <v>241</v>
      </c>
      <c r="N38" s="88"/>
      <c r="Q38" s="73">
        <f t="shared" si="0"/>
        <v>0.9</v>
      </c>
      <c r="R38" s="127">
        <f t="shared" si="1"/>
        <v>0.75</v>
      </c>
    </row>
    <row r="39" spans="1:245" s="73" customFormat="1" ht="21" customHeight="1">
      <c r="A39" s="84">
        <v>34</v>
      </c>
      <c r="B39" s="67" t="s">
        <v>1021</v>
      </c>
      <c r="C39" s="68" t="s">
        <v>1146</v>
      </c>
      <c r="D39" s="85" t="s">
        <v>241</v>
      </c>
      <c r="E39" s="70">
        <v>6.5</v>
      </c>
      <c r="F39" s="70">
        <v>6.5</v>
      </c>
      <c r="G39" s="65" t="s">
        <v>242</v>
      </c>
      <c r="H39" s="86" t="s">
        <v>243</v>
      </c>
      <c r="I39" s="72">
        <v>4</v>
      </c>
      <c r="J39" s="128">
        <v>4</v>
      </c>
      <c r="K39" s="114">
        <f t="shared" si="2"/>
        <v>0</v>
      </c>
      <c r="L39" s="68" t="s">
        <v>241</v>
      </c>
      <c r="Q39" s="73">
        <f t="shared" si="0"/>
        <v>26</v>
      </c>
      <c r="R39" s="127">
        <f t="shared" si="1"/>
        <v>26</v>
      </c>
    </row>
    <row r="40" spans="1:245" s="73" customFormat="1" ht="21" customHeight="1">
      <c r="A40" s="84">
        <v>35</v>
      </c>
      <c r="B40" s="67" t="s">
        <v>1147</v>
      </c>
      <c r="C40" s="68" t="s">
        <v>1148</v>
      </c>
      <c r="D40" s="85" t="s">
        <v>241</v>
      </c>
      <c r="E40" s="70">
        <v>6.8</v>
      </c>
      <c r="F40" s="89">
        <v>6.7</v>
      </c>
      <c r="G40" s="65" t="s">
        <v>242</v>
      </c>
      <c r="H40" s="86" t="s">
        <v>243</v>
      </c>
      <c r="I40" s="72">
        <v>49</v>
      </c>
      <c r="J40" s="128">
        <v>49</v>
      </c>
      <c r="K40" s="114">
        <f t="shared" si="2"/>
        <v>0</v>
      </c>
      <c r="L40" s="68" t="s">
        <v>241</v>
      </c>
      <c r="Q40" s="73">
        <f t="shared" si="0"/>
        <v>333.2</v>
      </c>
      <c r="R40" s="127">
        <f t="shared" si="1"/>
        <v>328.3</v>
      </c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</row>
    <row r="41" spans="1:245" s="73" customFormat="1" ht="21" customHeight="1">
      <c r="A41" s="84">
        <v>36</v>
      </c>
      <c r="B41" s="67" t="s">
        <v>1108</v>
      </c>
      <c r="C41" s="68" t="s">
        <v>1149</v>
      </c>
      <c r="D41" s="85" t="s">
        <v>241</v>
      </c>
      <c r="E41" s="70">
        <v>0.4</v>
      </c>
      <c r="F41" s="70">
        <v>0.4</v>
      </c>
      <c r="G41" s="65" t="s">
        <v>242</v>
      </c>
      <c r="H41" s="86" t="s">
        <v>243</v>
      </c>
      <c r="I41" s="72">
        <v>6</v>
      </c>
      <c r="J41" s="128">
        <v>6</v>
      </c>
      <c r="K41" s="114">
        <f t="shared" si="2"/>
        <v>0</v>
      </c>
      <c r="L41" s="68" t="s">
        <v>241</v>
      </c>
      <c r="N41" s="88"/>
      <c r="Q41" s="73">
        <f t="shared" si="0"/>
        <v>2.4</v>
      </c>
      <c r="R41" s="127">
        <f t="shared" si="1"/>
        <v>2.4</v>
      </c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</row>
    <row r="42" spans="1:245" s="73" customFormat="1" ht="21" customHeight="1">
      <c r="A42" s="84">
        <v>37</v>
      </c>
      <c r="B42" s="67" t="s">
        <v>346</v>
      </c>
      <c r="C42" s="68" t="s">
        <v>1150</v>
      </c>
      <c r="D42" s="85" t="s">
        <v>241</v>
      </c>
      <c r="E42" s="70">
        <v>4.5999999999999996</v>
      </c>
      <c r="F42" s="70">
        <v>4.5999999999999996</v>
      </c>
      <c r="G42" s="65" t="s">
        <v>242</v>
      </c>
      <c r="H42" s="86" t="s">
        <v>243</v>
      </c>
      <c r="I42" s="72">
        <v>17</v>
      </c>
      <c r="J42" s="128">
        <v>17</v>
      </c>
      <c r="K42" s="114">
        <f t="shared" si="2"/>
        <v>0</v>
      </c>
      <c r="L42" s="68" t="s">
        <v>241</v>
      </c>
      <c r="Q42" s="73">
        <f t="shared" si="0"/>
        <v>78.2</v>
      </c>
      <c r="R42" s="127">
        <f t="shared" si="1"/>
        <v>78.2</v>
      </c>
    </row>
    <row r="43" spans="1:245" s="73" customFormat="1" ht="21" customHeight="1">
      <c r="A43" s="84">
        <v>38</v>
      </c>
      <c r="B43" s="67" t="s">
        <v>1108</v>
      </c>
      <c r="C43" s="68" t="s">
        <v>1151</v>
      </c>
      <c r="D43" s="85" t="s">
        <v>241</v>
      </c>
      <c r="E43" s="70">
        <v>1.1000000000000001</v>
      </c>
      <c r="F43" s="70">
        <v>1.1000000000000001</v>
      </c>
      <c r="G43" s="65" t="s">
        <v>242</v>
      </c>
      <c r="H43" s="86" t="s">
        <v>243</v>
      </c>
      <c r="I43" s="72">
        <v>10</v>
      </c>
      <c r="J43" s="128">
        <v>10</v>
      </c>
      <c r="K43" s="114">
        <f t="shared" si="2"/>
        <v>0</v>
      </c>
      <c r="L43" s="68" t="s">
        <v>241</v>
      </c>
      <c r="Q43" s="73">
        <f t="shared" si="0"/>
        <v>11</v>
      </c>
      <c r="R43" s="127">
        <f t="shared" si="1"/>
        <v>11</v>
      </c>
    </row>
    <row r="44" spans="1:245" s="73" customFormat="1" ht="21" customHeight="1">
      <c r="A44" s="84">
        <v>39</v>
      </c>
      <c r="B44" s="67" t="s">
        <v>346</v>
      </c>
      <c r="C44" s="68" t="s">
        <v>1152</v>
      </c>
      <c r="D44" s="85" t="s">
        <v>241</v>
      </c>
      <c r="E44" s="70">
        <v>5.7</v>
      </c>
      <c r="F44" s="70">
        <v>5.7</v>
      </c>
      <c r="G44" s="65" t="s">
        <v>242</v>
      </c>
      <c r="H44" s="86" t="s">
        <v>243</v>
      </c>
      <c r="I44" s="72">
        <v>27</v>
      </c>
      <c r="J44" s="128">
        <v>27</v>
      </c>
      <c r="K44" s="114">
        <f t="shared" si="2"/>
        <v>0</v>
      </c>
      <c r="L44" s="68" t="s">
        <v>241</v>
      </c>
      <c r="Q44" s="73">
        <f t="shared" si="0"/>
        <v>153.9</v>
      </c>
      <c r="R44" s="127">
        <f t="shared" si="1"/>
        <v>153.9</v>
      </c>
    </row>
    <row r="45" spans="1:245" s="73" customFormat="1" ht="21" customHeight="1">
      <c r="A45" s="84">
        <v>40</v>
      </c>
      <c r="B45" s="67" t="s">
        <v>576</v>
      </c>
      <c r="C45" s="68" t="s">
        <v>1153</v>
      </c>
      <c r="D45" s="85" t="s">
        <v>241</v>
      </c>
      <c r="E45" s="70">
        <v>1.2</v>
      </c>
      <c r="F45" s="70">
        <v>1.2</v>
      </c>
      <c r="G45" s="65" t="s">
        <v>242</v>
      </c>
      <c r="H45" s="86" t="s">
        <v>243</v>
      </c>
      <c r="I45" s="72">
        <v>49</v>
      </c>
      <c r="J45" s="128">
        <v>49</v>
      </c>
      <c r="K45" s="114">
        <f t="shared" si="2"/>
        <v>0</v>
      </c>
      <c r="L45" s="68" t="s">
        <v>241</v>
      </c>
      <c r="Q45" s="73">
        <f t="shared" si="0"/>
        <v>58.8</v>
      </c>
      <c r="R45" s="127">
        <f t="shared" si="1"/>
        <v>58.8</v>
      </c>
    </row>
    <row r="46" spans="1:245" s="73" customFormat="1" ht="21" customHeight="1">
      <c r="A46" s="84">
        <v>41</v>
      </c>
      <c r="B46" s="67" t="s">
        <v>576</v>
      </c>
      <c r="C46" s="68" t="s">
        <v>1154</v>
      </c>
      <c r="D46" s="85" t="s">
        <v>241</v>
      </c>
      <c r="E46" s="70">
        <v>1</v>
      </c>
      <c r="F46" s="89">
        <v>1.1000000000000001</v>
      </c>
      <c r="G46" s="65" t="s">
        <v>242</v>
      </c>
      <c r="H46" s="86" t="s">
        <v>243</v>
      </c>
      <c r="I46" s="72">
        <v>17</v>
      </c>
      <c r="J46" s="128">
        <v>17</v>
      </c>
      <c r="K46" s="114">
        <f t="shared" si="2"/>
        <v>0</v>
      </c>
      <c r="L46" s="68" t="s">
        <v>241</v>
      </c>
      <c r="Q46" s="73">
        <f t="shared" si="0"/>
        <v>17</v>
      </c>
      <c r="R46" s="127">
        <f t="shared" si="1"/>
        <v>18.7</v>
      </c>
    </row>
    <row r="47" spans="1:245" s="73" customFormat="1" ht="21" customHeight="1">
      <c r="A47" s="84">
        <v>42</v>
      </c>
      <c r="B47" s="67" t="s">
        <v>793</v>
      </c>
      <c r="C47" s="68" t="s">
        <v>1155</v>
      </c>
      <c r="D47" s="85" t="s">
        <v>241</v>
      </c>
      <c r="E47" s="70">
        <v>0.03</v>
      </c>
      <c r="F47" s="87">
        <v>2.5000000000000001E-2</v>
      </c>
      <c r="G47" s="65" t="s">
        <v>242</v>
      </c>
      <c r="H47" s="86" t="s">
        <v>243</v>
      </c>
      <c r="I47" s="72">
        <v>12</v>
      </c>
      <c r="J47" s="128">
        <v>12</v>
      </c>
      <c r="K47" s="114">
        <f t="shared" si="2"/>
        <v>0</v>
      </c>
      <c r="L47" s="68" t="s">
        <v>241</v>
      </c>
      <c r="Q47" s="73">
        <f t="shared" si="0"/>
        <v>0.36</v>
      </c>
      <c r="R47" s="127">
        <f t="shared" si="1"/>
        <v>0.3</v>
      </c>
    </row>
    <row r="48" spans="1:245" s="73" customFormat="1" ht="21" customHeight="1">
      <c r="A48" s="84">
        <v>43</v>
      </c>
      <c r="B48" s="67" t="s">
        <v>417</v>
      </c>
      <c r="C48" s="68" t="s">
        <v>1156</v>
      </c>
      <c r="D48" s="85" t="s">
        <v>241</v>
      </c>
      <c r="E48" s="70">
        <v>0.2</v>
      </c>
      <c r="F48" s="70">
        <v>0.2</v>
      </c>
      <c r="G48" s="65" t="s">
        <v>242</v>
      </c>
      <c r="H48" s="86" t="s">
        <v>243</v>
      </c>
      <c r="I48" s="72">
        <v>80</v>
      </c>
      <c r="J48" s="128">
        <v>80</v>
      </c>
      <c r="K48" s="114">
        <f t="shared" si="2"/>
        <v>0</v>
      </c>
      <c r="L48" s="68" t="s">
        <v>241</v>
      </c>
      <c r="Q48" s="73">
        <f t="shared" si="0"/>
        <v>16</v>
      </c>
      <c r="R48" s="127">
        <f t="shared" si="1"/>
        <v>16</v>
      </c>
    </row>
    <row r="49" spans="1:254" s="73" customFormat="1" ht="21" customHeight="1">
      <c r="A49" s="84">
        <v>44</v>
      </c>
      <c r="B49" s="67" t="s">
        <v>1157</v>
      </c>
      <c r="C49" s="68" t="s">
        <v>1158</v>
      </c>
      <c r="D49" s="85" t="s">
        <v>241</v>
      </c>
      <c r="E49" s="70">
        <v>0.3</v>
      </c>
      <c r="F49" s="70">
        <v>0.3</v>
      </c>
      <c r="G49" s="65" t="s">
        <v>242</v>
      </c>
      <c r="H49" s="86" t="s">
        <v>243</v>
      </c>
      <c r="I49" s="72">
        <v>8</v>
      </c>
      <c r="J49" s="128">
        <v>8</v>
      </c>
      <c r="K49" s="114">
        <f t="shared" si="2"/>
        <v>0</v>
      </c>
      <c r="L49" s="68" t="s">
        <v>241</v>
      </c>
      <c r="Q49" s="73">
        <f t="shared" si="0"/>
        <v>2.4</v>
      </c>
      <c r="R49" s="127">
        <f t="shared" si="1"/>
        <v>2.4</v>
      </c>
    </row>
    <row r="50" spans="1:254" s="73" customFormat="1" ht="21" customHeight="1">
      <c r="A50" s="84">
        <v>45</v>
      </c>
      <c r="B50" s="67" t="s">
        <v>1157</v>
      </c>
      <c r="C50" s="68" t="s">
        <v>1158</v>
      </c>
      <c r="D50" s="85" t="s">
        <v>247</v>
      </c>
      <c r="E50" s="70">
        <v>0.4</v>
      </c>
      <c r="F50" s="70">
        <v>0.4</v>
      </c>
      <c r="G50" s="65" t="s">
        <v>242</v>
      </c>
      <c r="H50" s="86" t="s">
        <v>243</v>
      </c>
      <c r="I50" s="72">
        <v>40</v>
      </c>
      <c r="J50" s="128">
        <v>40</v>
      </c>
      <c r="K50" s="114">
        <f t="shared" si="2"/>
        <v>0</v>
      </c>
      <c r="L50" s="68" t="s">
        <v>247</v>
      </c>
      <c r="Q50" s="73">
        <f t="shared" si="0"/>
        <v>16</v>
      </c>
      <c r="R50" s="127">
        <f t="shared" si="1"/>
        <v>16</v>
      </c>
    </row>
    <row r="51" spans="1:254" s="73" customFormat="1" ht="21" customHeight="1">
      <c r="A51" s="84">
        <v>46</v>
      </c>
      <c r="B51" s="67" t="s">
        <v>1159</v>
      </c>
      <c r="C51" s="68" t="s">
        <v>1160</v>
      </c>
      <c r="D51" s="85" t="s">
        <v>241</v>
      </c>
      <c r="E51" s="70">
        <v>0.4</v>
      </c>
      <c r="F51" s="70">
        <v>0.4</v>
      </c>
      <c r="G51" s="65" t="s">
        <v>242</v>
      </c>
      <c r="H51" s="86" t="s">
        <v>243</v>
      </c>
      <c r="I51" s="72">
        <v>38</v>
      </c>
      <c r="J51" s="128">
        <v>38</v>
      </c>
      <c r="K51" s="114">
        <f t="shared" si="2"/>
        <v>0</v>
      </c>
      <c r="L51" s="68" t="s">
        <v>241</v>
      </c>
      <c r="Q51" s="73">
        <f t="shared" si="0"/>
        <v>15.2</v>
      </c>
      <c r="R51" s="127">
        <f t="shared" si="1"/>
        <v>15.2</v>
      </c>
    </row>
    <row r="52" spans="1:254" s="73" customFormat="1" ht="21" customHeight="1">
      <c r="A52" s="84">
        <v>47</v>
      </c>
      <c r="B52" s="67" t="s">
        <v>1161</v>
      </c>
      <c r="C52" s="68" t="s">
        <v>1162</v>
      </c>
      <c r="D52" s="85" t="s">
        <v>241</v>
      </c>
      <c r="E52" s="70">
        <v>0.05</v>
      </c>
      <c r="F52" s="87">
        <v>4.4999999999999998E-2</v>
      </c>
      <c r="G52" s="65" t="s">
        <v>242</v>
      </c>
      <c r="H52" s="86" t="s">
        <v>243</v>
      </c>
      <c r="I52" s="72">
        <v>68</v>
      </c>
      <c r="J52" s="128">
        <v>68</v>
      </c>
      <c r="K52" s="114">
        <f t="shared" si="2"/>
        <v>0</v>
      </c>
      <c r="L52" s="68" t="s">
        <v>241</v>
      </c>
      <c r="Q52" s="73">
        <f t="shared" si="0"/>
        <v>3.4</v>
      </c>
      <c r="R52" s="127">
        <f t="shared" si="1"/>
        <v>3.06</v>
      </c>
    </row>
    <row r="53" spans="1:254" s="73" customFormat="1" ht="21" customHeight="1">
      <c r="A53" s="84">
        <v>48</v>
      </c>
      <c r="B53" s="67" t="s">
        <v>1163</v>
      </c>
      <c r="C53" s="68" t="s">
        <v>1164</v>
      </c>
      <c r="D53" s="85" t="s">
        <v>241</v>
      </c>
      <c r="E53" s="70">
        <v>0.05</v>
      </c>
      <c r="F53" s="87">
        <v>2.5000000000000001E-2</v>
      </c>
      <c r="G53" s="65" t="s">
        <v>242</v>
      </c>
      <c r="H53" s="86" t="s">
        <v>243</v>
      </c>
      <c r="I53" s="72">
        <v>4</v>
      </c>
      <c r="J53" s="128">
        <v>4</v>
      </c>
      <c r="K53" s="114">
        <f t="shared" si="2"/>
        <v>0</v>
      </c>
      <c r="L53" s="68" t="s">
        <v>241</v>
      </c>
      <c r="Q53" s="73">
        <f t="shared" si="0"/>
        <v>0.2</v>
      </c>
      <c r="R53" s="127">
        <f t="shared" si="1"/>
        <v>0.1</v>
      </c>
    </row>
    <row r="54" spans="1:254" s="73" customFormat="1" ht="21" customHeight="1">
      <c r="A54" s="31">
        <v>49</v>
      </c>
      <c r="B54" s="32" t="s">
        <v>1165</v>
      </c>
      <c r="C54" s="33" t="s">
        <v>1166</v>
      </c>
      <c r="D54" s="81" t="s">
        <v>247</v>
      </c>
      <c r="E54" s="35">
        <v>40</v>
      </c>
      <c r="F54" s="82">
        <v>40.200000000000003</v>
      </c>
      <c r="G54" s="36" t="s">
        <v>242</v>
      </c>
      <c r="H54" s="123" t="s">
        <v>243</v>
      </c>
      <c r="I54" s="39">
        <v>11</v>
      </c>
      <c r="J54" s="130">
        <v>11</v>
      </c>
      <c r="K54" s="114">
        <f t="shared" si="2"/>
        <v>0</v>
      </c>
      <c r="L54" s="68" t="s">
        <v>247</v>
      </c>
      <c r="M54" s="73">
        <v>2</v>
      </c>
      <c r="Q54" s="73">
        <f t="shared" si="0"/>
        <v>440</v>
      </c>
      <c r="R54" s="127">
        <f t="shared" si="1"/>
        <v>442.2</v>
      </c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</row>
    <row r="55" spans="1:254" s="73" customFormat="1" ht="21" customHeight="1">
      <c r="A55" s="31">
        <v>50</v>
      </c>
      <c r="B55" s="32" t="s">
        <v>1167</v>
      </c>
      <c r="C55" s="33" t="s">
        <v>1168</v>
      </c>
      <c r="D55" s="81" t="s">
        <v>247</v>
      </c>
      <c r="E55" s="35">
        <v>60</v>
      </c>
      <c r="F55" s="82">
        <v>59.2</v>
      </c>
      <c r="G55" s="36" t="s">
        <v>242</v>
      </c>
      <c r="H55" s="123" t="s">
        <v>243</v>
      </c>
      <c r="I55" s="39">
        <v>10</v>
      </c>
      <c r="J55" s="130">
        <v>10</v>
      </c>
      <c r="K55" s="114">
        <f t="shared" ref="K55:K64" si="3">J55-I55</f>
        <v>0</v>
      </c>
      <c r="L55" s="68" t="s">
        <v>247</v>
      </c>
      <c r="M55" s="73">
        <v>3</v>
      </c>
      <c r="Q55" s="73">
        <f t="shared" si="0"/>
        <v>600</v>
      </c>
      <c r="R55" s="127">
        <f t="shared" si="1"/>
        <v>592</v>
      </c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</row>
    <row r="56" spans="1:254" s="73" customFormat="1" ht="21" customHeight="1">
      <c r="A56" s="84">
        <v>51</v>
      </c>
      <c r="B56" s="67" t="s">
        <v>1161</v>
      </c>
      <c r="C56" s="68" t="s">
        <v>1169</v>
      </c>
      <c r="D56" s="85" t="s">
        <v>241</v>
      </c>
      <c r="E56" s="70">
        <v>0.04</v>
      </c>
      <c r="F56" s="87">
        <v>0.05</v>
      </c>
      <c r="G56" s="65" t="s">
        <v>242</v>
      </c>
      <c r="H56" s="86" t="s">
        <v>243</v>
      </c>
      <c r="I56" s="72">
        <v>42</v>
      </c>
      <c r="J56" s="128">
        <v>42</v>
      </c>
      <c r="K56" s="114">
        <f t="shared" si="3"/>
        <v>0</v>
      </c>
      <c r="L56" s="68" t="s">
        <v>241</v>
      </c>
      <c r="Q56" s="73">
        <f t="shared" si="0"/>
        <v>1.68</v>
      </c>
      <c r="R56" s="127">
        <f t="shared" si="1"/>
        <v>2.1</v>
      </c>
    </row>
    <row r="57" spans="1:254" s="73" customFormat="1" ht="21" customHeight="1">
      <c r="A57" s="84">
        <v>52</v>
      </c>
      <c r="B57" s="67" t="s">
        <v>1159</v>
      </c>
      <c r="C57" s="68" t="s">
        <v>1170</v>
      </c>
      <c r="D57" s="85" t="s">
        <v>241</v>
      </c>
      <c r="E57" s="70">
        <v>0.4</v>
      </c>
      <c r="F57" s="70">
        <v>0.4</v>
      </c>
      <c r="G57" s="65" t="s">
        <v>242</v>
      </c>
      <c r="H57" s="86" t="s">
        <v>243</v>
      </c>
      <c r="I57" s="72">
        <v>12</v>
      </c>
      <c r="J57" s="128">
        <v>12</v>
      </c>
      <c r="K57" s="114">
        <f t="shared" si="3"/>
        <v>0</v>
      </c>
      <c r="L57" s="68" t="s">
        <v>241</v>
      </c>
      <c r="Q57" s="73">
        <f t="shared" si="0"/>
        <v>4.8</v>
      </c>
      <c r="R57" s="127">
        <f t="shared" si="1"/>
        <v>4.8</v>
      </c>
    </row>
    <row r="58" spans="1:254" s="73" customFormat="1" ht="21" customHeight="1">
      <c r="A58" s="84">
        <v>53</v>
      </c>
      <c r="B58" s="67" t="s">
        <v>1171</v>
      </c>
      <c r="C58" s="68" t="s">
        <v>1172</v>
      </c>
      <c r="D58" s="85" t="s">
        <v>241</v>
      </c>
      <c r="E58" s="70">
        <v>0.05</v>
      </c>
      <c r="F58" s="87">
        <v>4.4999999999999998E-2</v>
      </c>
      <c r="G58" s="65" t="s">
        <v>242</v>
      </c>
      <c r="H58" s="86" t="s">
        <v>243</v>
      </c>
      <c r="I58" s="72">
        <v>26</v>
      </c>
      <c r="J58" s="128">
        <v>26</v>
      </c>
      <c r="K58" s="114">
        <f t="shared" si="3"/>
        <v>0</v>
      </c>
      <c r="L58" s="68" t="s">
        <v>241</v>
      </c>
      <c r="Q58" s="73">
        <f t="shared" si="0"/>
        <v>1.3</v>
      </c>
      <c r="R58" s="127">
        <f t="shared" si="1"/>
        <v>1.17</v>
      </c>
    </row>
    <row r="59" spans="1:254" s="73" customFormat="1" ht="21" customHeight="1">
      <c r="A59" s="84">
        <v>54</v>
      </c>
      <c r="B59" s="67" t="s">
        <v>1173</v>
      </c>
      <c r="C59" s="68" t="s">
        <v>1174</v>
      </c>
      <c r="D59" s="85" t="s">
        <v>241</v>
      </c>
      <c r="E59" s="70">
        <v>0.4</v>
      </c>
      <c r="F59" s="70">
        <v>0.4</v>
      </c>
      <c r="G59" s="65" t="s">
        <v>242</v>
      </c>
      <c r="H59" s="86" t="s">
        <v>243</v>
      </c>
      <c r="I59" s="72">
        <v>36</v>
      </c>
      <c r="J59" s="128">
        <v>36</v>
      </c>
      <c r="K59" s="114">
        <f t="shared" si="3"/>
        <v>0</v>
      </c>
      <c r="L59" s="68" t="s">
        <v>241</v>
      </c>
      <c r="Q59" s="73">
        <f t="shared" si="0"/>
        <v>14.4</v>
      </c>
      <c r="R59" s="127">
        <f t="shared" si="1"/>
        <v>14.4</v>
      </c>
    </row>
    <row r="60" spans="1:254" s="73" customFormat="1" ht="21" customHeight="1">
      <c r="A60" s="84">
        <v>55</v>
      </c>
      <c r="B60" s="67" t="s">
        <v>249</v>
      </c>
      <c r="C60" s="68" t="s">
        <v>1175</v>
      </c>
      <c r="D60" s="85" t="s">
        <v>241</v>
      </c>
      <c r="E60" s="70">
        <v>2</v>
      </c>
      <c r="F60" s="70">
        <v>2</v>
      </c>
      <c r="G60" s="65" t="s">
        <v>242</v>
      </c>
      <c r="H60" s="86" t="s">
        <v>243</v>
      </c>
      <c r="I60" s="72">
        <v>10</v>
      </c>
      <c r="J60" s="128">
        <v>10</v>
      </c>
      <c r="K60" s="114">
        <f t="shared" si="3"/>
        <v>0</v>
      </c>
      <c r="L60" s="68" t="s">
        <v>241</v>
      </c>
      <c r="Q60" s="73">
        <f t="shared" si="0"/>
        <v>20</v>
      </c>
      <c r="R60" s="127">
        <f t="shared" si="1"/>
        <v>20</v>
      </c>
    </row>
    <row r="61" spans="1:254" s="73" customFormat="1" ht="21" customHeight="1">
      <c r="A61" s="84">
        <v>56</v>
      </c>
      <c r="B61" s="67" t="s">
        <v>338</v>
      </c>
      <c r="C61" s="68" t="s">
        <v>1176</v>
      </c>
      <c r="D61" s="85" t="s">
        <v>241</v>
      </c>
      <c r="E61" s="70">
        <v>0.6</v>
      </c>
      <c r="F61" s="70">
        <v>0.6</v>
      </c>
      <c r="G61" s="65" t="s">
        <v>242</v>
      </c>
      <c r="H61" s="86" t="s">
        <v>243</v>
      </c>
      <c r="I61" s="72">
        <v>33</v>
      </c>
      <c r="J61" s="128">
        <v>33</v>
      </c>
      <c r="K61" s="114">
        <f t="shared" si="3"/>
        <v>0</v>
      </c>
      <c r="L61" s="68" t="s">
        <v>241</v>
      </c>
      <c r="Q61" s="73">
        <f t="shared" si="0"/>
        <v>19.8</v>
      </c>
      <c r="R61" s="127">
        <f t="shared" si="1"/>
        <v>19.8</v>
      </c>
    </row>
    <row r="62" spans="1:254" s="73" customFormat="1" ht="21" customHeight="1">
      <c r="A62" s="84">
        <v>57</v>
      </c>
      <c r="B62" s="67" t="s">
        <v>1177</v>
      </c>
      <c r="C62" s="68" t="s">
        <v>1178</v>
      </c>
      <c r="D62" s="85" t="s">
        <v>241</v>
      </c>
      <c r="E62" s="70">
        <v>0.2</v>
      </c>
      <c r="F62" s="89">
        <v>0.1</v>
      </c>
      <c r="G62" s="65" t="s">
        <v>242</v>
      </c>
      <c r="H62" s="86" t="s">
        <v>243</v>
      </c>
      <c r="I62" s="72">
        <v>2</v>
      </c>
      <c r="J62" s="128">
        <v>2</v>
      </c>
      <c r="K62" s="114">
        <f t="shared" si="3"/>
        <v>0</v>
      </c>
      <c r="L62" s="68" t="s">
        <v>241</v>
      </c>
      <c r="Q62" s="73">
        <f t="shared" si="0"/>
        <v>0.4</v>
      </c>
      <c r="R62" s="127">
        <f t="shared" si="1"/>
        <v>0.2</v>
      </c>
    </row>
    <row r="63" spans="1:254" s="73" customFormat="1" ht="21" customHeight="1">
      <c r="A63" s="84">
        <v>58</v>
      </c>
      <c r="B63" s="67" t="s">
        <v>1179</v>
      </c>
      <c r="C63" s="68" t="s">
        <v>1180</v>
      </c>
      <c r="D63" s="85" t="s">
        <v>241</v>
      </c>
      <c r="E63" s="70">
        <v>0.6</v>
      </c>
      <c r="F63" s="70">
        <v>0.6</v>
      </c>
      <c r="G63" s="65" t="s">
        <v>242</v>
      </c>
      <c r="H63" s="86" t="s">
        <v>243</v>
      </c>
      <c r="I63" s="72">
        <v>18</v>
      </c>
      <c r="J63" s="128">
        <v>18</v>
      </c>
      <c r="K63" s="114">
        <f t="shared" si="3"/>
        <v>0</v>
      </c>
      <c r="L63" s="68" t="s">
        <v>241</v>
      </c>
      <c r="Q63" s="73">
        <f t="shared" si="0"/>
        <v>10.8</v>
      </c>
      <c r="R63" s="127">
        <f t="shared" si="1"/>
        <v>10.8</v>
      </c>
    </row>
    <row r="64" spans="1:254" s="73" customFormat="1" ht="21" customHeight="1">
      <c r="A64" s="84">
        <v>59</v>
      </c>
      <c r="B64" s="67" t="s">
        <v>521</v>
      </c>
      <c r="C64" s="68" t="s">
        <v>511</v>
      </c>
      <c r="D64" s="85" t="s">
        <v>241</v>
      </c>
      <c r="E64" s="70">
        <v>0.4</v>
      </c>
      <c r="F64" s="70">
        <v>0.4</v>
      </c>
      <c r="G64" s="65" t="s">
        <v>242</v>
      </c>
      <c r="H64" s="86" t="s">
        <v>243</v>
      </c>
      <c r="I64" s="72">
        <v>8</v>
      </c>
      <c r="J64" s="128">
        <v>8</v>
      </c>
      <c r="K64" s="114">
        <f t="shared" si="3"/>
        <v>0</v>
      </c>
      <c r="L64" s="68" t="s">
        <v>241</v>
      </c>
      <c r="Q64" s="73">
        <f t="shared" si="0"/>
        <v>3.2</v>
      </c>
      <c r="R64" s="127">
        <f t="shared" si="1"/>
        <v>3.2</v>
      </c>
    </row>
    <row r="65" spans="1:254" s="73" customFormat="1" ht="21" customHeight="1">
      <c r="A65" s="84">
        <v>60</v>
      </c>
      <c r="B65" s="67" t="s">
        <v>1181</v>
      </c>
      <c r="C65" s="68" t="s">
        <v>1182</v>
      </c>
      <c r="D65" s="85" t="s">
        <v>241</v>
      </c>
      <c r="E65" s="70">
        <v>1.2</v>
      </c>
      <c r="F65" s="89">
        <v>0.1</v>
      </c>
      <c r="G65" s="65" t="s">
        <v>242</v>
      </c>
      <c r="H65" s="86" t="s">
        <v>243</v>
      </c>
      <c r="I65" s="72">
        <v>6</v>
      </c>
      <c r="J65" s="128">
        <v>6</v>
      </c>
      <c r="K65" s="114">
        <f t="shared" ref="K65:K76" si="4">J65-I65</f>
        <v>0</v>
      </c>
      <c r="L65" s="68" t="s">
        <v>241</v>
      </c>
      <c r="Q65" s="73">
        <f t="shared" si="0"/>
        <v>7.2</v>
      </c>
      <c r="R65" s="127">
        <f t="shared" si="1"/>
        <v>0.6</v>
      </c>
    </row>
    <row r="66" spans="1:254" s="73" customFormat="1" ht="21" customHeight="1">
      <c r="A66" s="84">
        <v>61</v>
      </c>
      <c r="B66" s="67" t="s">
        <v>1181</v>
      </c>
      <c r="C66" s="68" t="s">
        <v>1183</v>
      </c>
      <c r="D66" s="85" t="s">
        <v>241</v>
      </c>
      <c r="E66" s="70">
        <v>1.2</v>
      </c>
      <c r="F66" s="70">
        <v>1.2</v>
      </c>
      <c r="G66" s="65" t="s">
        <v>242</v>
      </c>
      <c r="H66" s="86" t="s">
        <v>243</v>
      </c>
      <c r="I66" s="72">
        <v>12</v>
      </c>
      <c r="J66" s="128">
        <v>12</v>
      </c>
      <c r="K66" s="114">
        <f t="shared" si="4"/>
        <v>0</v>
      </c>
      <c r="L66" s="68" t="s">
        <v>241</v>
      </c>
      <c r="Q66" s="73">
        <f t="shared" si="0"/>
        <v>14.4</v>
      </c>
      <c r="R66" s="127">
        <f t="shared" si="1"/>
        <v>14.4</v>
      </c>
    </row>
    <row r="67" spans="1:254" s="73" customFormat="1" ht="21" customHeight="1">
      <c r="A67" s="84">
        <v>62</v>
      </c>
      <c r="B67" s="67" t="s">
        <v>273</v>
      </c>
      <c r="C67" s="68" t="s">
        <v>1184</v>
      </c>
      <c r="D67" s="85" t="s">
        <v>241</v>
      </c>
      <c r="E67" s="70">
        <v>0.48</v>
      </c>
      <c r="F67" s="89">
        <v>0.5</v>
      </c>
      <c r="G67" s="65" t="s">
        <v>242</v>
      </c>
      <c r="H67" s="86" t="s">
        <v>243</v>
      </c>
      <c r="I67" s="72">
        <v>30</v>
      </c>
      <c r="J67" s="128">
        <v>30</v>
      </c>
      <c r="K67" s="114">
        <f t="shared" si="4"/>
        <v>0</v>
      </c>
      <c r="L67" s="68" t="s">
        <v>241</v>
      </c>
      <c r="Q67" s="73">
        <f t="shared" si="0"/>
        <v>14.4</v>
      </c>
      <c r="R67" s="127">
        <f t="shared" si="1"/>
        <v>15</v>
      </c>
    </row>
    <row r="68" spans="1:254" s="73" customFormat="1" ht="21" customHeight="1">
      <c r="A68" s="84">
        <v>63</v>
      </c>
      <c r="B68" s="67" t="s">
        <v>262</v>
      </c>
      <c r="C68" s="68" t="s">
        <v>1185</v>
      </c>
      <c r="D68" s="85" t="s">
        <v>241</v>
      </c>
      <c r="E68" s="70">
        <v>0.6</v>
      </c>
      <c r="F68" s="89">
        <v>0.54</v>
      </c>
      <c r="G68" s="65" t="s">
        <v>242</v>
      </c>
      <c r="H68" s="86" t="s">
        <v>243</v>
      </c>
      <c r="I68" s="72">
        <v>8</v>
      </c>
      <c r="J68" s="128">
        <v>8</v>
      </c>
      <c r="K68" s="114">
        <f t="shared" si="4"/>
        <v>0</v>
      </c>
      <c r="L68" s="68" t="s">
        <v>241</v>
      </c>
      <c r="Q68" s="73">
        <f t="shared" si="0"/>
        <v>4.8</v>
      </c>
      <c r="R68" s="127">
        <f t="shared" si="1"/>
        <v>4.32</v>
      </c>
    </row>
    <row r="69" spans="1:254" s="73" customFormat="1" ht="21" customHeight="1">
      <c r="A69" s="84">
        <v>64</v>
      </c>
      <c r="B69" s="67" t="s">
        <v>1052</v>
      </c>
      <c r="C69" s="68" t="s">
        <v>1186</v>
      </c>
      <c r="D69" s="85" t="s">
        <v>241</v>
      </c>
      <c r="E69" s="70">
        <v>12</v>
      </c>
      <c r="F69" s="89">
        <v>12.3</v>
      </c>
      <c r="G69" s="65" t="s">
        <v>242</v>
      </c>
      <c r="H69" s="86" t="s">
        <v>243</v>
      </c>
      <c r="I69" s="72">
        <v>13</v>
      </c>
      <c r="J69" s="128">
        <v>13</v>
      </c>
      <c r="K69" s="114">
        <f t="shared" si="4"/>
        <v>0</v>
      </c>
      <c r="L69" s="68" t="s">
        <v>241</v>
      </c>
      <c r="N69" s="88"/>
      <c r="Q69" s="73">
        <f t="shared" si="0"/>
        <v>156</v>
      </c>
      <c r="R69" s="127">
        <f t="shared" si="1"/>
        <v>159.9</v>
      </c>
    </row>
    <row r="70" spans="1:254" s="73" customFormat="1" ht="21" customHeight="1">
      <c r="A70" s="84">
        <v>65</v>
      </c>
      <c r="B70" s="67" t="s">
        <v>1187</v>
      </c>
      <c r="C70" s="68" t="s">
        <v>1188</v>
      </c>
      <c r="D70" s="85" t="s">
        <v>247</v>
      </c>
      <c r="E70" s="70">
        <v>102</v>
      </c>
      <c r="F70" s="70">
        <v>102</v>
      </c>
      <c r="G70" s="65" t="s">
        <v>242</v>
      </c>
      <c r="H70" s="86" t="s">
        <v>243</v>
      </c>
      <c r="I70" s="72">
        <v>3</v>
      </c>
      <c r="J70" s="128">
        <v>3</v>
      </c>
      <c r="K70" s="114">
        <f t="shared" si="4"/>
        <v>0</v>
      </c>
      <c r="L70" s="68" t="s">
        <v>247</v>
      </c>
      <c r="Q70" s="73">
        <f t="shared" ref="Q70:Q133" si="5">E70*I70</f>
        <v>306</v>
      </c>
      <c r="R70" s="127">
        <f t="shared" ref="R70:R133" si="6">F70*J70</f>
        <v>306</v>
      </c>
    </row>
    <row r="71" spans="1:254" s="73" customFormat="1" ht="21" customHeight="1">
      <c r="A71" s="31">
        <v>66</v>
      </c>
      <c r="B71" s="32" t="s">
        <v>1105</v>
      </c>
      <c r="C71" s="33" t="s">
        <v>1189</v>
      </c>
      <c r="D71" s="81" t="s">
        <v>241</v>
      </c>
      <c r="E71" s="35">
        <v>7.5</v>
      </c>
      <c r="F71" s="35">
        <v>7.5</v>
      </c>
      <c r="G71" s="36" t="s">
        <v>242</v>
      </c>
      <c r="H71" s="123" t="s">
        <v>243</v>
      </c>
      <c r="I71" s="39">
        <v>50</v>
      </c>
      <c r="J71" s="130">
        <v>50</v>
      </c>
      <c r="K71" s="114">
        <f t="shared" si="4"/>
        <v>0</v>
      </c>
      <c r="L71" s="68" t="s">
        <v>241</v>
      </c>
      <c r="M71" s="73">
        <v>4</v>
      </c>
      <c r="N71" s="88"/>
      <c r="Q71" s="73">
        <f t="shared" si="5"/>
        <v>375</v>
      </c>
      <c r="R71" s="127">
        <f t="shared" si="6"/>
        <v>375</v>
      </c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  <c r="EH71" s="14"/>
      <c r="EI71" s="14"/>
      <c r="EJ71" s="14"/>
      <c r="EK71" s="14"/>
      <c r="EL71" s="14"/>
      <c r="EM71" s="14"/>
      <c r="EN71" s="14"/>
      <c r="EO71" s="14"/>
      <c r="EP71" s="14"/>
      <c r="EQ71" s="14"/>
      <c r="ER71" s="14"/>
      <c r="ES71" s="14"/>
      <c r="ET71" s="14"/>
      <c r="EU71" s="14"/>
      <c r="EV71" s="14"/>
      <c r="EW71" s="14"/>
      <c r="EX71" s="14"/>
      <c r="EY71" s="14"/>
      <c r="EZ71" s="14"/>
      <c r="FA71" s="14"/>
      <c r="FB71" s="14"/>
      <c r="FC71" s="14"/>
      <c r="FD71" s="14"/>
      <c r="FE71" s="14"/>
      <c r="FF71" s="14"/>
      <c r="FG71" s="14"/>
      <c r="FH71" s="14"/>
      <c r="FI71" s="14"/>
      <c r="FJ71" s="14"/>
      <c r="FK71" s="14"/>
      <c r="FL71" s="14"/>
      <c r="FM71" s="14"/>
      <c r="FN71" s="14"/>
      <c r="FO71" s="14"/>
      <c r="FP71" s="14"/>
      <c r="FQ71" s="14"/>
      <c r="FR71" s="14"/>
      <c r="FS71" s="14"/>
      <c r="FT71" s="14"/>
      <c r="FU71" s="14"/>
      <c r="FV71" s="14"/>
      <c r="FW71" s="14"/>
      <c r="FX71" s="14"/>
      <c r="FY71" s="14"/>
      <c r="FZ71" s="14"/>
      <c r="GA71" s="14"/>
      <c r="GB71" s="14"/>
      <c r="GC71" s="14"/>
      <c r="GD71" s="14"/>
      <c r="GE71" s="14"/>
      <c r="GF71" s="14"/>
      <c r="GG71" s="14"/>
      <c r="GH71" s="14"/>
      <c r="GI71" s="14"/>
      <c r="GJ71" s="14"/>
      <c r="GK71" s="14"/>
      <c r="GL71" s="14"/>
      <c r="GM71" s="14"/>
      <c r="GN71" s="14"/>
      <c r="GO71" s="14"/>
      <c r="GP71" s="14"/>
      <c r="GQ71" s="14"/>
      <c r="GR71" s="14"/>
      <c r="GS71" s="14"/>
      <c r="GT71" s="14"/>
      <c r="GU71" s="14"/>
      <c r="GV71" s="14"/>
      <c r="GW71" s="14"/>
      <c r="GX71" s="14"/>
      <c r="GY71" s="14"/>
      <c r="GZ71" s="14"/>
      <c r="HA71" s="14"/>
      <c r="HB71" s="14"/>
      <c r="HC71" s="14"/>
      <c r="HD71" s="14"/>
      <c r="HE71" s="14"/>
      <c r="HF71" s="14"/>
      <c r="HG71" s="14"/>
      <c r="HH71" s="14"/>
      <c r="HI71" s="14"/>
      <c r="HJ71" s="14"/>
      <c r="HK71" s="14"/>
      <c r="HL71" s="14"/>
      <c r="HM71" s="14"/>
      <c r="HN71" s="14"/>
      <c r="HO71" s="14"/>
      <c r="HP71" s="14"/>
      <c r="HQ71" s="14"/>
      <c r="HR71" s="14"/>
      <c r="HS71" s="14"/>
      <c r="HT71" s="14"/>
      <c r="HU71" s="14"/>
      <c r="HV71" s="14"/>
      <c r="HW71" s="14"/>
      <c r="HX71" s="14"/>
      <c r="HY71" s="14"/>
      <c r="HZ71" s="14"/>
      <c r="IA71" s="14"/>
      <c r="IB71" s="14"/>
      <c r="IC71" s="14"/>
      <c r="ID71" s="14"/>
      <c r="IE71" s="14"/>
      <c r="IF71" s="14"/>
      <c r="IG71" s="14"/>
      <c r="IH71" s="14"/>
      <c r="II71" s="14"/>
      <c r="IJ71" s="14"/>
      <c r="IK71" s="14"/>
      <c r="IL71" s="14"/>
      <c r="IM71" s="14"/>
      <c r="IN71" s="14"/>
      <c r="IO71" s="14"/>
      <c r="IP71" s="14"/>
      <c r="IQ71" s="14"/>
      <c r="IR71" s="14"/>
      <c r="IS71" s="14"/>
      <c r="IT71" s="14"/>
    </row>
    <row r="72" spans="1:254" s="73" customFormat="1" ht="21" customHeight="1">
      <c r="A72" s="84">
        <v>67</v>
      </c>
      <c r="B72" s="67" t="s">
        <v>450</v>
      </c>
      <c r="C72" s="68" t="s">
        <v>1190</v>
      </c>
      <c r="D72" s="85" t="s">
        <v>241</v>
      </c>
      <c r="E72" s="70">
        <v>0.38</v>
      </c>
      <c r="F72" s="89">
        <v>0.4</v>
      </c>
      <c r="G72" s="65" t="s">
        <v>242</v>
      </c>
      <c r="H72" s="86" t="s">
        <v>243</v>
      </c>
      <c r="I72" s="72">
        <v>38</v>
      </c>
      <c r="J72" s="128">
        <v>38</v>
      </c>
      <c r="K72" s="114">
        <f t="shared" si="4"/>
        <v>0</v>
      </c>
      <c r="L72" s="68" t="s">
        <v>241</v>
      </c>
      <c r="Q72" s="73">
        <f t="shared" si="5"/>
        <v>14.44</v>
      </c>
      <c r="R72" s="127">
        <f t="shared" si="6"/>
        <v>15.2</v>
      </c>
    </row>
    <row r="73" spans="1:254" s="73" customFormat="1" ht="21" customHeight="1">
      <c r="A73" s="84">
        <v>68</v>
      </c>
      <c r="B73" s="67" t="s">
        <v>355</v>
      </c>
      <c r="C73" s="68" t="s">
        <v>1191</v>
      </c>
      <c r="D73" s="85" t="s">
        <v>241</v>
      </c>
      <c r="E73" s="70">
        <v>0.9</v>
      </c>
      <c r="F73" s="70">
        <v>1</v>
      </c>
      <c r="G73" s="65" t="s">
        <v>242</v>
      </c>
      <c r="H73" s="86" t="s">
        <v>243</v>
      </c>
      <c r="I73" s="72">
        <v>30</v>
      </c>
      <c r="J73" s="128">
        <v>30</v>
      </c>
      <c r="K73" s="114">
        <f t="shared" si="4"/>
        <v>0</v>
      </c>
      <c r="L73" s="68" t="s">
        <v>241</v>
      </c>
      <c r="Q73" s="73">
        <f t="shared" si="5"/>
        <v>27</v>
      </c>
      <c r="R73" s="127">
        <f t="shared" si="6"/>
        <v>30</v>
      </c>
    </row>
    <row r="74" spans="1:254" s="73" customFormat="1" ht="21" customHeight="1">
      <c r="A74" s="84">
        <v>69</v>
      </c>
      <c r="B74" s="67" t="s">
        <v>1052</v>
      </c>
      <c r="C74" s="68" t="s">
        <v>1192</v>
      </c>
      <c r="D74" s="85" t="s">
        <v>241</v>
      </c>
      <c r="E74" s="70">
        <v>6.8</v>
      </c>
      <c r="F74" s="89">
        <v>6.9</v>
      </c>
      <c r="G74" s="65" t="s">
        <v>242</v>
      </c>
      <c r="H74" s="86" t="s">
        <v>243</v>
      </c>
      <c r="I74" s="72">
        <v>34</v>
      </c>
      <c r="J74" s="128">
        <v>34</v>
      </c>
      <c r="K74" s="114">
        <f t="shared" si="4"/>
        <v>0</v>
      </c>
      <c r="L74" s="68" t="s">
        <v>241</v>
      </c>
      <c r="Q74" s="73">
        <f t="shared" si="5"/>
        <v>231.2</v>
      </c>
      <c r="R74" s="127">
        <f t="shared" si="6"/>
        <v>234.6</v>
      </c>
    </row>
    <row r="75" spans="1:254" s="73" customFormat="1" ht="21" customHeight="1">
      <c r="A75" s="84">
        <v>70</v>
      </c>
      <c r="B75" s="67" t="s">
        <v>586</v>
      </c>
      <c r="C75" s="68" t="s">
        <v>1193</v>
      </c>
      <c r="D75" s="85" t="s">
        <v>241</v>
      </c>
      <c r="E75" s="70">
        <v>0.9</v>
      </c>
      <c r="F75" s="70">
        <v>0.9</v>
      </c>
      <c r="G75" s="65" t="s">
        <v>242</v>
      </c>
      <c r="H75" s="86" t="s">
        <v>243</v>
      </c>
      <c r="I75" s="72">
        <v>12</v>
      </c>
      <c r="J75" s="128">
        <v>12</v>
      </c>
      <c r="K75" s="114">
        <f t="shared" si="4"/>
        <v>0</v>
      </c>
      <c r="L75" s="68" t="s">
        <v>241</v>
      </c>
      <c r="Q75" s="73">
        <f t="shared" si="5"/>
        <v>10.8</v>
      </c>
      <c r="R75" s="127">
        <f t="shared" si="6"/>
        <v>10.8</v>
      </c>
    </row>
    <row r="76" spans="1:254" s="73" customFormat="1" ht="21" customHeight="1">
      <c r="A76" s="84">
        <v>71</v>
      </c>
      <c r="B76" s="67" t="s">
        <v>586</v>
      </c>
      <c r="C76" s="68" t="s">
        <v>1194</v>
      </c>
      <c r="D76" s="85" t="s">
        <v>241</v>
      </c>
      <c r="E76" s="70">
        <v>6.8</v>
      </c>
      <c r="F76" s="89">
        <v>1.7</v>
      </c>
      <c r="G76" s="65" t="s">
        <v>242</v>
      </c>
      <c r="H76" s="86" t="s">
        <v>243</v>
      </c>
      <c r="I76" s="72">
        <v>6</v>
      </c>
      <c r="J76" s="128">
        <v>6</v>
      </c>
      <c r="K76" s="114">
        <f t="shared" si="4"/>
        <v>0</v>
      </c>
      <c r="L76" s="68" t="s">
        <v>241</v>
      </c>
      <c r="Q76" s="73">
        <f t="shared" si="5"/>
        <v>40.799999999999997</v>
      </c>
      <c r="R76" s="127">
        <f t="shared" si="6"/>
        <v>10.199999999999999</v>
      </c>
    </row>
    <row r="77" spans="1:254" s="73" customFormat="1" ht="21" customHeight="1">
      <c r="A77" s="31">
        <v>72</v>
      </c>
      <c r="B77" s="32" t="s">
        <v>1195</v>
      </c>
      <c r="C77" s="33" t="s">
        <v>1196</v>
      </c>
      <c r="D77" s="81" t="s">
        <v>247</v>
      </c>
      <c r="E77" s="35">
        <v>462</v>
      </c>
      <c r="F77" s="35">
        <v>462</v>
      </c>
      <c r="G77" s="36" t="s">
        <v>242</v>
      </c>
      <c r="H77" s="123" t="s">
        <v>243</v>
      </c>
      <c r="I77" s="39">
        <v>9</v>
      </c>
      <c r="J77" s="130">
        <v>9</v>
      </c>
      <c r="K77" s="114">
        <f t="shared" ref="K77:K90" si="7">J77-I77</f>
        <v>0</v>
      </c>
      <c r="L77" s="68" t="s">
        <v>247</v>
      </c>
      <c r="M77" s="73">
        <v>5</v>
      </c>
      <c r="Q77" s="73">
        <f t="shared" si="5"/>
        <v>4158</v>
      </c>
      <c r="R77" s="127">
        <f t="shared" si="6"/>
        <v>4158</v>
      </c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/>
      <c r="GA77" s="14"/>
      <c r="GB77" s="14"/>
      <c r="GC77" s="14"/>
      <c r="GD77" s="14"/>
      <c r="GE77" s="14"/>
      <c r="GF77" s="14"/>
      <c r="GG77" s="14"/>
      <c r="GH77" s="14"/>
      <c r="GI77" s="14"/>
      <c r="GJ77" s="14"/>
      <c r="GK77" s="14"/>
      <c r="GL77" s="14"/>
      <c r="GM77" s="14"/>
      <c r="GN77" s="14"/>
      <c r="GO77" s="14"/>
      <c r="GP77" s="14"/>
      <c r="GQ77" s="14"/>
      <c r="GR77" s="14"/>
      <c r="GS77" s="14"/>
      <c r="GT77" s="14"/>
      <c r="GU77" s="14"/>
      <c r="GV77" s="14"/>
      <c r="GW77" s="14"/>
      <c r="GX77" s="14"/>
      <c r="GY77" s="14"/>
      <c r="GZ77" s="14"/>
      <c r="HA77" s="14"/>
      <c r="HB77" s="14"/>
      <c r="HC77" s="14"/>
      <c r="HD77" s="14"/>
      <c r="HE77" s="14"/>
      <c r="HF77" s="14"/>
      <c r="HG77" s="14"/>
      <c r="HH77" s="14"/>
      <c r="HI77" s="14"/>
      <c r="HJ77" s="14"/>
      <c r="HK77" s="14"/>
      <c r="HL77" s="14"/>
      <c r="HM77" s="14"/>
      <c r="HN77" s="14"/>
      <c r="HO77" s="14"/>
      <c r="HP77" s="14"/>
      <c r="HQ77" s="14"/>
      <c r="HR77" s="14"/>
      <c r="HS77" s="14"/>
      <c r="HT77" s="14"/>
      <c r="HU77" s="14"/>
      <c r="HV77" s="14"/>
      <c r="HW77" s="14"/>
      <c r="HX77" s="14"/>
      <c r="HY77" s="14"/>
      <c r="HZ77" s="14"/>
      <c r="IA77" s="14"/>
      <c r="IB77" s="14"/>
      <c r="IC77" s="14"/>
      <c r="ID77" s="14"/>
      <c r="IE77" s="14"/>
      <c r="IF77" s="14"/>
      <c r="IG77" s="14"/>
      <c r="IH77" s="14"/>
      <c r="II77" s="14"/>
      <c r="IJ77" s="14"/>
      <c r="IK77" s="14"/>
      <c r="IL77" s="14"/>
      <c r="IM77" s="14"/>
      <c r="IN77" s="14"/>
      <c r="IO77" s="14"/>
      <c r="IP77" s="14"/>
      <c r="IQ77" s="14"/>
      <c r="IR77" s="14"/>
      <c r="IS77" s="14"/>
      <c r="IT77" s="14"/>
    </row>
    <row r="78" spans="1:254" s="73" customFormat="1" ht="21" customHeight="1">
      <c r="A78" s="84">
        <v>73</v>
      </c>
      <c r="B78" s="67" t="s">
        <v>1197</v>
      </c>
      <c r="C78" s="68" t="s">
        <v>1198</v>
      </c>
      <c r="D78" s="85" t="s">
        <v>241</v>
      </c>
      <c r="E78" s="70">
        <v>0.9</v>
      </c>
      <c r="F78" s="70">
        <v>0.9</v>
      </c>
      <c r="G78" s="65" t="s">
        <v>242</v>
      </c>
      <c r="H78" s="86" t="s">
        <v>243</v>
      </c>
      <c r="I78" s="72">
        <v>2</v>
      </c>
      <c r="J78" s="128">
        <v>2</v>
      </c>
      <c r="K78" s="114">
        <f t="shared" si="7"/>
        <v>0</v>
      </c>
      <c r="L78" s="68" t="s">
        <v>241</v>
      </c>
      <c r="Q78" s="73">
        <f t="shared" si="5"/>
        <v>1.8</v>
      </c>
      <c r="R78" s="127">
        <f t="shared" si="6"/>
        <v>1.8</v>
      </c>
    </row>
    <row r="79" spans="1:254" s="73" customFormat="1" ht="21" customHeight="1">
      <c r="A79" s="84">
        <v>74</v>
      </c>
      <c r="B79" s="67" t="s">
        <v>355</v>
      </c>
      <c r="C79" s="68" t="s">
        <v>1199</v>
      </c>
      <c r="D79" s="85" t="s">
        <v>241</v>
      </c>
      <c r="E79" s="70">
        <v>0.4</v>
      </c>
      <c r="F79" s="70">
        <v>0.4</v>
      </c>
      <c r="G79" s="65" t="s">
        <v>242</v>
      </c>
      <c r="H79" s="86" t="s">
        <v>243</v>
      </c>
      <c r="I79" s="72">
        <v>8</v>
      </c>
      <c r="J79" s="128">
        <v>8</v>
      </c>
      <c r="K79" s="114">
        <f t="shared" si="7"/>
        <v>0</v>
      </c>
      <c r="L79" s="68" t="s">
        <v>241</v>
      </c>
      <c r="Q79" s="73">
        <f t="shared" si="5"/>
        <v>3.2</v>
      </c>
      <c r="R79" s="127">
        <f t="shared" si="6"/>
        <v>3.2</v>
      </c>
    </row>
    <row r="80" spans="1:254" s="73" customFormat="1" ht="21" customHeight="1">
      <c r="A80" s="31">
        <v>75</v>
      </c>
      <c r="B80" s="32" t="s">
        <v>249</v>
      </c>
      <c r="C80" s="33" t="s">
        <v>1200</v>
      </c>
      <c r="D80" s="81" t="s">
        <v>241</v>
      </c>
      <c r="E80" s="35">
        <v>23.7</v>
      </c>
      <c r="F80" s="82">
        <v>23.8</v>
      </c>
      <c r="G80" s="36" t="s">
        <v>242</v>
      </c>
      <c r="H80" s="123" t="s">
        <v>243</v>
      </c>
      <c r="I80" s="39">
        <v>21</v>
      </c>
      <c r="J80" s="130">
        <v>21</v>
      </c>
      <c r="K80" s="114">
        <f t="shared" si="7"/>
        <v>0</v>
      </c>
      <c r="L80" s="68" t="s">
        <v>241</v>
      </c>
      <c r="M80" s="73">
        <v>6</v>
      </c>
      <c r="Q80" s="73">
        <f t="shared" si="5"/>
        <v>497.7</v>
      </c>
      <c r="R80" s="127">
        <f t="shared" si="6"/>
        <v>499.8</v>
      </c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14"/>
      <c r="GA80" s="14"/>
      <c r="GB80" s="14"/>
      <c r="GC80" s="14"/>
      <c r="GD80" s="14"/>
      <c r="GE80" s="14"/>
      <c r="GF80" s="14"/>
      <c r="GG80" s="14"/>
      <c r="GH80" s="14"/>
      <c r="GI80" s="14"/>
      <c r="GJ80" s="14"/>
      <c r="GK80" s="14"/>
      <c r="GL80" s="14"/>
      <c r="GM80" s="14"/>
      <c r="GN80" s="14"/>
      <c r="GO80" s="14"/>
      <c r="GP80" s="14"/>
      <c r="GQ80" s="14"/>
      <c r="GR80" s="14"/>
      <c r="GS80" s="14"/>
      <c r="GT80" s="14"/>
      <c r="GU80" s="14"/>
      <c r="GV80" s="14"/>
      <c r="GW80" s="14"/>
      <c r="GX80" s="14"/>
      <c r="GY80" s="14"/>
      <c r="GZ80" s="14"/>
      <c r="HA80" s="14"/>
      <c r="HB80" s="14"/>
      <c r="HC80" s="14"/>
      <c r="HD80" s="14"/>
      <c r="HE80" s="14"/>
      <c r="HF80" s="14"/>
      <c r="HG80" s="14"/>
      <c r="HH80" s="14"/>
      <c r="HI80" s="14"/>
      <c r="HJ80" s="14"/>
      <c r="HK80" s="14"/>
      <c r="HL80" s="14"/>
      <c r="HM80" s="14"/>
      <c r="HN80" s="14"/>
      <c r="HO80" s="14"/>
      <c r="HP80" s="14"/>
      <c r="HQ80" s="14"/>
      <c r="HR80" s="14"/>
      <c r="HS80" s="14"/>
      <c r="HT80" s="14"/>
      <c r="HU80" s="14"/>
      <c r="HV80" s="14"/>
      <c r="HW80" s="14"/>
      <c r="HX80" s="14"/>
      <c r="HY80" s="14"/>
      <c r="HZ80" s="14"/>
      <c r="IA80" s="14"/>
      <c r="IB80" s="14"/>
      <c r="IC80" s="14"/>
      <c r="ID80" s="14"/>
      <c r="IE80" s="14"/>
      <c r="IF80" s="14"/>
      <c r="IG80" s="14"/>
      <c r="IH80" s="14"/>
      <c r="II80" s="14"/>
      <c r="IJ80" s="14"/>
      <c r="IK80" s="14"/>
      <c r="IL80" s="14"/>
      <c r="IM80" s="14"/>
      <c r="IN80" s="14"/>
      <c r="IO80" s="14"/>
      <c r="IP80" s="14"/>
      <c r="IQ80" s="14"/>
      <c r="IR80" s="14"/>
      <c r="IS80" s="14"/>
      <c r="IT80" s="14"/>
    </row>
    <row r="81" spans="1:254" s="73" customFormat="1" ht="21" customHeight="1">
      <c r="A81" s="31">
        <v>76</v>
      </c>
      <c r="B81" s="32" t="s">
        <v>267</v>
      </c>
      <c r="C81" s="33" t="s">
        <v>1201</v>
      </c>
      <c r="D81" s="81" t="s">
        <v>247</v>
      </c>
      <c r="E81" s="35">
        <v>127</v>
      </c>
      <c r="F81" s="35">
        <v>127</v>
      </c>
      <c r="G81" s="36" t="s">
        <v>242</v>
      </c>
      <c r="H81" s="123" t="s">
        <v>243</v>
      </c>
      <c r="I81" s="39">
        <v>11</v>
      </c>
      <c r="J81" s="130">
        <v>11</v>
      </c>
      <c r="K81" s="114">
        <f t="shared" si="7"/>
        <v>0</v>
      </c>
      <c r="L81" s="68" t="s">
        <v>247</v>
      </c>
      <c r="M81" s="73">
        <v>7</v>
      </c>
      <c r="Q81" s="73">
        <f t="shared" si="5"/>
        <v>1397</v>
      </c>
      <c r="R81" s="127">
        <f t="shared" si="6"/>
        <v>1397</v>
      </c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14"/>
      <c r="GC81" s="14"/>
      <c r="GD81" s="14"/>
      <c r="GE81" s="14"/>
      <c r="GF81" s="14"/>
      <c r="GG81" s="14"/>
      <c r="GH81" s="14"/>
      <c r="GI81" s="14"/>
      <c r="GJ81" s="14"/>
      <c r="GK81" s="14"/>
      <c r="GL81" s="14"/>
      <c r="GM81" s="14"/>
      <c r="GN81" s="14"/>
      <c r="GO81" s="14"/>
      <c r="GP81" s="14"/>
      <c r="GQ81" s="14"/>
      <c r="GR81" s="14"/>
      <c r="GS81" s="14"/>
      <c r="GT81" s="14"/>
      <c r="GU81" s="14"/>
      <c r="GV81" s="14"/>
      <c r="GW81" s="14"/>
      <c r="GX81" s="14"/>
      <c r="GY81" s="14"/>
      <c r="GZ81" s="14"/>
      <c r="HA81" s="14"/>
      <c r="HB81" s="14"/>
      <c r="HC81" s="14"/>
      <c r="HD81" s="14"/>
      <c r="HE81" s="14"/>
      <c r="HF81" s="14"/>
      <c r="HG81" s="14"/>
      <c r="HH81" s="14"/>
      <c r="HI81" s="14"/>
      <c r="HJ81" s="14"/>
      <c r="HK81" s="14"/>
      <c r="HL81" s="14"/>
      <c r="HM81" s="14"/>
      <c r="HN81" s="14"/>
      <c r="HO81" s="14"/>
      <c r="HP81" s="14"/>
      <c r="HQ81" s="14"/>
      <c r="HR81" s="14"/>
      <c r="HS81" s="14"/>
      <c r="HT81" s="14"/>
      <c r="HU81" s="14"/>
      <c r="HV81" s="14"/>
      <c r="HW81" s="14"/>
      <c r="HX81" s="14"/>
      <c r="HY81" s="14"/>
      <c r="HZ81" s="14"/>
      <c r="IA81" s="14"/>
      <c r="IB81" s="14"/>
      <c r="IC81" s="14"/>
      <c r="ID81" s="14"/>
      <c r="IE81" s="14"/>
      <c r="IF81" s="14"/>
      <c r="IG81" s="14"/>
      <c r="IH81" s="14"/>
      <c r="II81" s="14"/>
      <c r="IJ81" s="14"/>
      <c r="IK81" s="14"/>
      <c r="IL81" s="14"/>
      <c r="IM81" s="14"/>
      <c r="IN81" s="14"/>
      <c r="IO81" s="14"/>
      <c r="IP81" s="14"/>
      <c r="IQ81" s="14"/>
      <c r="IR81" s="14"/>
      <c r="IS81" s="14"/>
      <c r="IT81" s="14"/>
    </row>
    <row r="82" spans="1:254" s="73" customFormat="1" ht="21" customHeight="1">
      <c r="A82" s="84">
        <v>77</v>
      </c>
      <c r="B82" s="67" t="s">
        <v>1202</v>
      </c>
      <c r="C82" s="68" t="s">
        <v>1203</v>
      </c>
      <c r="D82" s="85" t="s">
        <v>241</v>
      </c>
      <c r="E82" s="70">
        <v>16.7</v>
      </c>
      <c r="F82" s="89">
        <v>17</v>
      </c>
      <c r="G82" s="65" t="s">
        <v>242</v>
      </c>
      <c r="H82" s="86" t="s">
        <v>243</v>
      </c>
      <c r="I82" s="72">
        <v>6</v>
      </c>
      <c r="J82" s="128">
        <v>6</v>
      </c>
      <c r="K82" s="114">
        <f t="shared" si="7"/>
        <v>0</v>
      </c>
      <c r="L82" s="68" t="s">
        <v>241</v>
      </c>
      <c r="Q82" s="73">
        <f t="shared" si="5"/>
        <v>100.2</v>
      </c>
      <c r="R82" s="127">
        <f t="shared" si="6"/>
        <v>102</v>
      </c>
    </row>
    <row r="83" spans="1:254" s="73" customFormat="1" ht="21" customHeight="1">
      <c r="A83" s="31">
        <v>79</v>
      </c>
      <c r="B83" s="32" t="s">
        <v>346</v>
      </c>
      <c r="C83" s="33" t="s">
        <v>1204</v>
      </c>
      <c r="D83" s="81" t="s">
        <v>247</v>
      </c>
      <c r="E83" s="35">
        <v>262</v>
      </c>
      <c r="F83" s="35">
        <v>262.39999999999998</v>
      </c>
      <c r="G83" s="36" t="s">
        <v>242</v>
      </c>
      <c r="H83" s="123" t="s">
        <v>243</v>
      </c>
      <c r="I83" s="39">
        <v>8</v>
      </c>
      <c r="J83" s="130">
        <v>8</v>
      </c>
      <c r="K83" s="114">
        <f t="shared" si="7"/>
        <v>0</v>
      </c>
      <c r="L83" s="68" t="s">
        <v>247</v>
      </c>
      <c r="M83" s="73">
        <v>8</v>
      </c>
      <c r="Q83" s="73">
        <f t="shared" si="5"/>
        <v>2096</v>
      </c>
      <c r="R83" s="127">
        <f t="shared" si="6"/>
        <v>2099.1999999999998</v>
      </c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  <c r="EH83" s="14"/>
      <c r="EI83" s="14"/>
      <c r="EJ83" s="14"/>
      <c r="EK83" s="14"/>
      <c r="EL83" s="14"/>
      <c r="EM83" s="14"/>
      <c r="EN83" s="14"/>
      <c r="EO83" s="14"/>
      <c r="EP83" s="14"/>
      <c r="EQ83" s="14"/>
      <c r="ER83" s="14"/>
      <c r="ES83" s="14"/>
      <c r="ET83" s="14"/>
      <c r="EU83" s="14"/>
      <c r="EV83" s="14"/>
      <c r="EW83" s="14"/>
      <c r="EX83" s="14"/>
      <c r="EY83" s="14"/>
      <c r="EZ83" s="14"/>
      <c r="FA83" s="14"/>
      <c r="FB83" s="14"/>
      <c r="FC83" s="14"/>
      <c r="FD83" s="14"/>
      <c r="FE83" s="14"/>
      <c r="FF83" s="14"/>
      <c r="FG83" s="14"/>
      <c r="FH83" s="14"/>
      <c r="FI83" s="14"/>
      <c r="FJ83" s="14"/>
      <c r="FK83" s="14"/>
      <c r="FL83" s="14"/>
      <c r="FM83" s="14"/>
      <c r="FN83" s="14"/>
      <c r="FO83" s="14"/>
      <c r="FP83" s="14"/>
      <c r="FQ83" s="14"/>
      <c r="FR83" s="14"/>
      <c r="FS83" s="14"/>
      <c r="FT83" s="14"/>
      <c r="FU83" s="14"/>
      <c r="FV83" s="14"/>
      <c r="FW83" s="14"/>
      <c r="FX83" s="14"/>
      <c r="FY83" s="14"/>
      <c r="FZ83" s="14"/>
      <c r="GA83" s="14"/>
      <c r="GB83" s="14"/>
      <c r="GC83" s="14"/>
      <c r="GD83" s="14"/>
      <c r="GE83" s="14"/>
      <c r="GF83" s="14"/>
      <c r="GG83" s="14"/>
      <c r="GH83" s="14"/>
      <c r="GI83" s="14"/>
      <c r="GJ83" s="14"/>
      <c r="GK83" s="14"/>
      <c r="GL83" s="14"/>
      <c r="GM83" s="14"/>
      <c r="GN83" s="14"/>
      <c r="GO83" s="14"/>
      <c r="GP83" s="14"/>
      <c r="GQ83" s="14"/>
      <c r="GR83" s="14"/>
      <c r="GS83" s="14"/>
      <c r="GT83" s="14"/>
      <c r="GU83" s="14"/>
      <c r="GV83" s="14"/>
      <c r="GW83" s="14"/>
      <c r="GX83" s="14"/>
      <c r="GY83" s="14"/>
      <c r="GZ83" s="14"/>
      <c r="HA83" s="14"/>
      <c r="HB83" s="14"/>
      <c r="HC83" s="14"/>
      <c r="HD83" s="14"/>
      <c r="HE83" s="14"/>
      <c r="HF83" s="14"/>
      <c r="HG83" s="14"/>
      <c r="HH83" s="14"/>
      <c r="HI83" s="14"/>
      <c r="HJ83" s="14"/>
      <c r="HK83" s="14"/>
      <c r="HL83" s="14"/>
      <c r="HM83" s="14"/>
      <c r="HN83" s="14"/>
      <c r="HO83" s="14"/>
      <c r="HP83" s="14"/>
      <c r="HQ83" s="14"/>
      <c r="HR83" s="14"/>
      <c r="HS83" s="14"/>
      <c r="HT83" s="14"/>
      <c r="HU83" s="14"/>
      <c r="HV83" s="14"/>
      <c r="HW83" s="14"/>
      <c r="HX83" s="14"/>
      <c r="HY83" s="14"/>
      <c r="HZ83" s="14"/>
      <c r="IA83" s="14"/>
      <c r="IB83" s="14"/>
      <c r="IC83" s="14"/>
      <c r="ID83" s="14"/>
      <c r="IE83" s="14"/>
      <c r="IF83" s="14"/>
      <c r="IG83" s="14"/>
      <c r="IH83" s="14"/>
      <c r="II83" s="14"/>
      <c r="IJ83" s="14"/>
      <c r="IK83" s="14"/>
      <c r="IL83" s="14"/>
      <c r="IM83" s="14"/>
      <c r="IN83" s="14"/>
      <c r="IO83" s="14"/>
      <c r="IP83" s="14"/>
      <c r="IQ83" s="14"/>
      <c r="IR83" s="14"/>
      <c r="IS83" s="14"/>
      <c r="IT83" s="14"/>
    </row>
    <row r="84" spans="1:254" s="73" customFormat="1" ht="21" customHeight="1">
      <c r="A84" s="31">
        <v>80</v>
      </c>
      <c r="B84" s="32" t="s">
        <v>1205</v>
      </c>
      <c r="C84" s="33" t="s">
        <v>1206</v>
      </c>
      <c r="D84" s="81" t="s">
        <v>247</v>
      </c>
      <c r="E84" s="35">
        <v>145</v>
      </c>
      <c r="F84" s="82">
        <v>146</v>
      </c>
      <c r="G84" s="36" t="s">
        <v>242</v>
      </c>
      <c r="H84" s="123" t="s">
        <v>243</v>
      </c>
      <c r="I84" s="39">
        <v>12</v>
      </c>
      <c r="J84" s="130">
        <v>12</v>
      </c>
      <c r="K84" s="114">
        <f t="shared" si="7"/>
        <v>0</v>
      </c>
      <c r="L84" s="68" t="s">
        <v>247</v>
      </c>
      <c r="M84" s="73">
        <v>9</v>
      </c>
      <c r="Q84" s="73">
        <f t="shared" si="5"/>
        <v>1740</v>
      </c>
      <c r="R84" s="127">
        <f t="shared" si="6"/>
        <v>1752</v>
      </c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  <c r="EH84" s="14"/>
      <c r="EI84" s="14"/>
      <c r="EJ84" s="14"/>
      <c r="EK84" s="14"/>
      <c r="EL84" s="14"/>
      <c r="EM84" s="14"/>
      <c r="EN84" s="14"/>
      <c r="EO84" s="14"/>
      <c r="EP84" s="14"/>
      <c r="EQ84" s="14"/>
      <c r="ER84" s="14"/>
      <c r="ES84" s="14"/>
      <c r="ET84" s="14"/>
      <c r="EU84" s="14"/>
      <c r="EV84" s="14"/>
      <c r="EW84" s="14"/>
      <c r="EX84" s="14"/>
      <c r="EY84" s="14"/>
      <c r="EZ84" s="14"/>
      <c r="FA84" s="14"/>
      <c r="FB84" s="14"/>
      <c r="FC84" s="14"/>
      <c r="FD84" s="14"/>
      <c r="FE84" s="14"/>
      <c r="FF84" s="14"/>
      <c r="FG84" s="14"/>
      <c r="FH84" s="14"/>
      <c r="FI84" s="14"/>
      <c r="FJ84" s="14"/>
      <c r="FK84" s="14"/>
      <c r="FL84" s="14"/>
      <c r="FM84" s="14"/>
      <c r="FN84" s="14"/>
      <c r="FO84" s="14"/>
      <c r="FP84" s="14"/>
      <c r="FQ84" s="14"/>
      <c r="FR84" s="14"/>
      <c r="FS84" s="14"/>
      <c r="FT84" s="14"/>
      <c r="FU84" s="14"/>
      <c r="FV84" s="14"/>
      <c r="FW84" s="14"/>
      <c r="FX84" s="14"/>
      <c r="FY84" s="14"/>
      <c r="FZ84" s="14"/>
      <c r="GA84" s="14"/>
      <c r="GB84" s="14"/>
      <c r="GC84" s="14"/>
      <c r="GD84" s="14"/>
      <c r="GE84" s="14"/>
      <c r="GF84" s="14"/>
      <c r="GG84" s="14"/>
      <c r="GH84" s="14"/>
      <c r="GI84" s="14"/>
      <c r="GJ84" s="14"/>
      <c r="GK84" s="14"/>
      <c r="GL84" s="14"/>
      <c r="GM84" s="14"/>
      <c r="GN84" s="14"/>
      <c r="GO84" s="14"/>
      <c r="GP84" s="14"/>
      <c r="GQ84" s="14"/>
      <c r="GR84" s="14"/>
      <c r="GS84" s="14"/>
      <c r="GT84" s="14"/>
      <c r="GU84" s="14"/>
      <c r="GV84" s="14"/>
      <c r="GW84" s="14"/>
      <c r="GX84" s="14"/>
      <c r="GY84" s="14"/>
      <c r="GZ84" s="14"/>
      <c r="HA84" s="14"/>
      <c r="HB84" s="14"/>
      <c r="HC84" s="14"/>
      <c r="HD84" s="14"/>
      <c r="HE84" s="14"/>
      <c r="HF84" s="14"/>
      <c r="HG84" s="14"/>
      <c r="HH84" s="14"/>
      <c r="HI84" s="14"/>
      <c r="HJ84" s="14"/>
      <c r="HK84" s="14"/>
      <c r="HL84" s="14"/>
      <c r="HM84" s="14"/>
      <c r="HN84" s="14"/>
      <c r="HO84" s="14"/>
      <c r="HP84" s="14"/>
      <c r="HQ84" s="14"/>
      <c r="HR84" s="14"/>
      <c r="HS84" s="14"/>
      <c r="HT84" s="14"/>
      <c r="HU84" s="14"/>
      <c r="HV84" s="14"/>
      <c r="HW84" s="14"/>
      <c r="HX84" s="14"/>
      <c r="HY84" s="14"/>
      <c r="HZ84" s="14"/>
      <c r="IA84" s="14"/>
      <c r="IB84" s="14"/>
      <c r="IC84" s="14"/>
      <c r="ID84" s="14"/>
      <c r="IE84" s="14"/>
      <c r="IF84" s="14"/>
      <c r="IG84" s="14"/>
      <c r="IH84" s="14"/>
      <c r="II84" s="14"/>
      <c r="IJ84" s="14"/>
      <c r="IK84" s="14"/>
      <c r="IL84" s="14"/>
      <c r="IM84" s="14"/>
      <c r="IN84" s="14"/>
      <c r="IO84" s="14"/>
      <c r="IP84" s="14"/>
      <c r="IQ84" s="14"/>
      <c r="IR84" s="14"/>
      <c r="IS84" s="14"/>
      <c r="IT84" s="14"/>
    </row>
    <row r="85" spans="1:254" s="73" customFormat="1" ht="21" customHeight="1">
      <c r="A85" s="84">
        <v>81</v>
      </c>
      <c r="B85" s="67" t="s">
        <v>346</v>
      </c>
      <c r="C85" s="68" t="s">
        <v>1207</v>
      </c>
      <c r="D85" s="85" t="s">
        <v>247</v>
      </c>
      <c r="E85" s="70">
        <v>34</v>
      </c>
      <c r="F85" s="89">
        <v>34.5</v>
      </c>
      <c r="G85" s="65" t="s">
        <v>242</v>
      </c>
      <c r="H85" s="86" t="s">
        <v>243</v>
      </c>
      <c r="I85" s="72">
        <v>8</v>
      </c>
      <c r="J85" s="128">
        <v>8</v>
      </c>
      <c r="K85" s="114">
        <f t="shared" si="7"/>
        <v>0</v>
      </c>
      <c r="L85" s="68" t="s">
        <v>247</v>
      </c>
      <c r="Q85" s="73">
        <f t="shared" si="5"/>
        <v>272</v>
      </c>
      <c r="R85" s="127">
        <f t="shared" si="6"/>
        <v>276</v>
      </c>
    </row>
    <row r="86" spans="1:254" s="73" customFormat="1" ht="21" customHeight="1">
      <c r="A86" s="84">
        <v>82</v>
      </c>
      <c r="B86" s="67" t="s">
        <v>346</v>
      </c>
      <c r="C86" s="68" t="s">
        <v>1207</v>
      </c>
      <c r="D86" s="85" t="s">
        <v>241</v>
      </c>
      <c r="E86" s="70">
        <v>34.299999999999997</v>
      </c>
      <c r="F86" s="89">
        <v>34.5</v>
      </c>
      <c r="G86" s="65" t="s">
        <v>242</v>
      </c>
      <c r="H86" s="86" t="s">
        <v>243</v>
      </c>
      <c r="I86" s="72">
        <v>5</v>
      </c>
      <c r="J86" s="128">
        <v>5</v>
      </c>
      <c r="K86" s="114">
        <f t="shared" si="7"/>
        <v>0</v>
      </c>
      <c r="L86" s="68" t="s">
        <v>241</v>
      </c>
      <c r="Q86" s="73">
        <f t="shared" si="5"/>
        <v>171.5</v>
      </c>
      <c r="R86" s="127">
        <f t="shared" si="6"/>
        <v>172.5</v>
      </c>
    </row>
    <row r="87" spans="1:254" s="73" customFormat="1" ht="21" customHeight="1">
      <c r="A87" s="84">
        <v>83</v>
      </c>
      <c r="B87" s="67" t="s">
        <v>586</v>
      </c>
      <c r="C87" s="68" t="s">
        <v>1208</v>
      </c>
      <c r="D87" s="85" t="s">
        <v>241</v>
      </c>
      <c r="E87" s="70">
        <v>4.7</v>
      </c>
      <c r="F87" s="70">
        <v>4.7</v>
      </c>
      <c r="G87" s="65" t="s">
        <v>242</v>
      </c>
      <c r="H87" s="86" t="s">
        <v>243</v>
      </c>
      <c r="I87" s="72">
        <v>12</v>
      </c>
      <c r="J87" s="128">
        <v>12</v>
      </c>
      <c r="K87" s="114">
        <f t="shared" si="7"/>
        <v>0</v>
      </c>
      <c r="L87" s="68" t="s">
        <v>241</v>
      </c>
      <c r="Q87" s="73">
        <f t="shared" si="5"/>
        <v>56.4</v>
      </c>
      <c r="R87" s="127">
        <f t="shared" si="6"/>
        <v>56.4</v>
      </c>
    </row>
    <row r="88" spans="1:254" s="73" customFormat="1" ht="21" customHeight="1">
      <c r="A88" s="84">
        <v>84</v>
      </c>
      <c r="B88" s="67" t="s">
        <v>1052</v>
      </c>
      <c r="C88" s="68" t="s">
        <v>1209</v>
      </c>
      <c r="D88" s="85" t="s">
        <v>241</v>
      </c>
      <c r="E88" s="70">
        <v>5.3</v>
      </c>
      <c r="F88" s="89">
        <v>5.4</v>
      </c>
      <c r="G88" s="65" t="s">
        <v>242</v>
      </c>
      <c r="H88" s="86" t="s">
        <v>243</v>
      </c>
      <c r="I88" s="72">
        <v>16</v>
      </c>
      <c r="J88" s="128">
        <v>16</v>
      </c>
      <c r="K88" s="114">
        <f t="shared" si="7"/>
        <v>0</v>
      </c>
      <c r="L88" s="68" t="s">
        <v>241</v>
      </c>
      <c r="Q88" s="73">
        <f t="shared" si="5"/>
        <v>84.8</v>
      </c>
      <c r="R88" s="127">
        <f t="shared" si="6"/>
        <v>86.4</v>
      </c>
    </row>
    <row r="89" spans="1:254" s="73" customFormat="1" ht="21" customHeight="1">
      <c r="A89" s="84">
        <v>85</v>
      </c>
      <c r="B89" s="67" t="s">
        <v>1181</v>
      </c>
      <c r="C89" s="68" t="s">
        <v>1210</v>
      </c>
      <c r="D89" s="85" t="s">
        <v>241</v>
      </c>
      <c r="E89" s="70">
        <v>2.8</v>
      </c>
      <c r="F89" s="70">
        <v>2.8</v>
      </c>
      <c r="G89" s="65" t="s">
        <v>242</v>
      </c>
      <c r="H89" s="86" t="s">
        <v>243</v>
      </c>
      <c r="I89" s="72">
        <v>2</v>
      </c>
      <c r="J89" s="128">
        <v>2</v>
      </c>
      <c r="K89" s="114">
        <f t="shared" si="7"/>
        <v>0</v>
      </c>
      <c r="L89" s="68" t="s">
        <v>241</v>
      </c>
      <c r="Q89" s="73">
        <f t="shared" si="5"/>
        <v>5.6</v>
      </c>
      <c r="R89" s="127">
        <f t="shared" si="6"/>
        <v>5.6</v>
      </c>
    </row>
    <row r="90" spans="1:254" s="73" customFormat="1" ht="21" customHeight="1">
      <c r="A90" s="31">
        <v>86</v>
      </c>
      <c r="B90" s="32" t="s">
        <v>1211</v>
      </c>
      <c r="C90" s="33" t="s">
        <v>1212</v>
      </c>
      <c r="D90" s="81" t="s">
        <v>247</v>
      </c>
      <c r="E90" s="35">
        <v>206</v>
      </c>
      <c r="F90" s="35">
        <v>206</v>
      </c>
      <c r="G90" s="36" t="s">
        <v>242</v>
      </c>
      <c r="H90" s="123" t="s">
        <v>243</v>
      </c>
      <c r="I90" s="39">
        <v>8</v>
      </c>
      <c r="J90" s="130">
        <v>8</v>
      </c>
      <c r="K90" s="114">
        <f t="shared" si="7"/>
        <v>0</v>
      </c>
      <c r="L90" s="68" t="s">
        <v>247</v>
      </c>
      <c r="M90" s="73">
        <v>10</v>
      </c>
      <c r="N90" s="88"/>
      <c r="Q90" s="73">
        <f t="shared" si="5"/>
        <v>1648</v>
      </c>
      <c r="R90" s="127">
        <f t="shared" si="6"/>
        <v>1648</v>
      </c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  <c r="EH90" s="14"/>
      <c r="EI90" s="14"/>
      <c r="EJ90" s="14"/>
      <c r="EK90" s="14"/>
      <c r="EL90" s="14"/>
      <c r="EM90" s="14"/>
      <c r="EN90" s="14"/>
      <c r="EO90" s="14"/>
      <c r="EP90" s="14"/>
      <c r="EQ90" s="14"/>
      <c r="ER90" s="14"/>
      <c r="ES90" s="14"/>
      <c r="ET90" s="14"/>
      <c r="EU90" s="14"/>
      <c r="EV90" s="14"/>
      <c r="EW90" s="14"/>
      <c r="EX90" s="14"/>
      <c r="EY90" s="14"/>
      <c r="EZ90" s="14"/>
      <c r="FA90" s="14"/>
      <c r="FB90" s="14"/>
      <c r="FC90" s="14"/>
      <c r="FD90" s="14"/>
      <c r="FE90" s="14"/>
      <c r="FF90" s="14"/>
      <c r="FG90" s="14"/>
      <c r="FH90" s="14"/>
      <c r="FI90" s="14"/>
      <c r="FJ90" s="14"/>
      <c r="FK90" s="14"/>
      <c r="FL90" s="14"/>
      <c r="FM90" s="14"/>
      <c r="FN90" s="14"/>
      <c r="FO90" s="14"/>
      <c r="FP90" s="14"/>
      <c r="FQ90" s="14"/>
      <c r="FR90" s="14"/>
      <c r="FS90" s="14"/>
      <c r="FT90" s="14"/>
      <c r="FU90" s="14"/>
      <c r="FV90" s="14"/>
      <c r="FW90" s="14"/>
      <c r="FX90" s="14"/>
      <c r="FY90" s="14"/>
      <c r="FZ90" s="14"/>
      <c r="GA90" s="14"/>
      <c r="GB90" s="14"/>
      <c r="GC90" s="14"/>
      <c r="GD90" s="14"/>
      <c r="GE90" s="14"/>
      <c r="GF90" s="14"/>
      <c r="GG90" s="14"/>
      <c r="GH90" s="14"/>
      <c r="GI90" s="14"/>
      <c r="GJ90" s="14"/>
      <c r="GK90" s="14"/>
      <c r="GL90" s="14"/>
      <c r="GM90" s="14"/>
      <c r="GN90" s="14"/>
      <c r="GO90" s="14"/>
      <c r="GP90" s="14"/>
      <c r="GQ90" s="14"/>
      <c r="GR90" s="14"/>
      <c r="GS90" s="14"/>
      <c r="GT90" s="14"/>
      <c r="GU90" s="14"/>
      <c r="GV90" s="14"/>
      <c r="GW90" s="14"/>
      <c r="GX90" s="14"/>
      <c r="GY90" s="14"/>
      <c r="GZ90" s="14"/>
      <c r="HA90" s="14"/>
      <c r="HB90" s="14"/>
      <c r="HC90" s="14"/>
      <c r="HD90" s="14"/>
      <c r="HE90" s="14"/>
      <c r="HF90" s="14"/>
      <c r="HG90" s="14"/>
      <c r="HH90" s="14"/>
      <c r="HI90" s="14"/>
      <c r="HJ90" s="14"/>
      <c r="HK90" s="14"/>
      <c r="HL90" s="14"/>
      <c r="HM90" s="14"/>
      <c r="HN90" s="14"/>
      <c r="HO90" s="14"/>
      <c r="HP90" s="14"/>
      <c r="HQ90" s="14"/>
      <c r="HR90" s="14"/>
      <c r="HS90" s="14"/>
      <c r="HT90" s="14"/>
      <c r="HU90" s="14"/>
      <c r="HV90" s="14"/>
      <c r="HW90" s="14"/>
      <c r="HX90" s="14"/>
      <c r="HY90" s="14"/>
      <c r="HZ90" s="14"/>
      <c r="IA90" s="14"/>
      <c r="IB90" s="14"/>
      <c r="IC90" s="14"/>
      <c r="ID90" s="14"/>
      <c r="IE90" s="14"/>
      <c r="IF90" s="14"/>
      <c r="IG90" s="14"/>
      <c r="IH90" s="14"/>
      <c r="II90" s="14"/>
      <c r="IJ90" s="14"/>
      <c r="IK90" s="14"/>
      <c r="IL90" s="14"/>
      <c r="IM90" s="14"/>
      <c r="IN90" s="14"/>
      <c r="IO90" s="14"/>
      <c r="IP90" s="14"/>
      <c r="IQ90" s="14"/>
      <c r="IR90" s="14"/>
      <c r="IS90" s="14"/>
      <c r="IT90" s="14"/>
    </row>
    <row r="91" spans="1:254" s="73" customFormat="1" ht="21" customHeight="1">
      <c r="A91" s="84">
        <v>87</v>
      </c>
      <c r="B91" s="67" t="s">
        <v>1213</v>
      </c>
      <c r="C91" s="68" t="s">
        <v>1214</v>
      </c>
      <c r="D91" s="85" t="s">
        <v>241</v>
      </c>
      <c r="E91" s="70">
        <v>6.7</v>
      </c>
      <c r="F91" s="70">
        <v>6.7</v>
      </c>
      <c r="G91" s="65" t="s">
        <v>242</v>
      </c>
      <c r="H91" s="86" t="s">
        <v>243</v>
      </c>
      <c r="I91" s="72">
        <v>18</v>
      </c>
      <c r="J91" s="128">
        <v>18</v>
      </c>
      <c r="K91" s="114">
        <f t="shared" ref="K91:K122" si="8">J91-I91</f>
        <v>0</v>
      </c>
      <c r="L91" s="68" t="s">
        <v>241</v>
      </c>
      <c r="Q91" s="73">
        <f t="shared" si="5"/>
        <v>120.6</v>
      </c>
      <c r="R91" s="127">
        <f t="shared" si="6"/>
        <v>120.6</v>
      </c>
    </row>
    <row r="92" spans="1:254" s="73" customFormat="1" ht="21" customHeight="1">
      <c r="A92" s="84">
        <v>88</v>
      </c>
      <c r="B92" s="67" t="s">
        <v>1215</v>
      </c>
      <c r="C92" s="68" t="s">
        <v>1216</v>
      </c>
      <c r="D92" s="85" t="s">
        <v>241</v>
      </c>
      <c r="E92" s="70">
        <v>5.3</v>
      </c>
      <c r="F92" s="70">
        <v>5.3</v>
      </c>
      <c r="G92" s="65" t="s">
        <v>242</v>
      </c>
      <c r="H92" s="86" t="s">
        <v>243</v>
      </c>
      <c r="I92" s="72">
        <v>8</v>
      </c>
      <c r="J92" s="128">
        <v>8</v>
      </c>
      <c r="K92" s="114">
        <f t="shared" si="8"/>
        <v>0</v>
      </c>
      <c r="L92" s="68" t="s">
        <v>241</v>
      </c>
      <c r="Q92" s="73">
        <f t="shared" si="5"/>
        <v>42.4</v>
      </c>
      <c r="R92" s="127">
        <f t="shared" si="6"/>
        <v>42.4</v>
      </c>
    </row>
    <row r="93" spans="1:254" s="73" customFormat="1" ht="21" customHeight="1">
      <c r="A93" s="84">
        <v>89</v>
      </c>
      <c r="B93" s="67" t="s">
        <v>1217</v>
      </c>
      <c r="C93" s="68" t="s">
        <v>1218</v>
      </c>
      <c r="D93" s="85" t="s">
        <v>241</v>
      </c>
      <c r="E93" s="70">
        <v>2.7</v>
      </c>
      <c r="F93" s="70">
        <v>2.7</v>
      </c>
      <c r="G93" s="65" t="s">
        <v>242</v>
      </c>
      <c r="H93" s="86" t="s">
        <v>243</v>
      </c>
      <c r="I93" s="72">
        <v>7</v>
      </c>
      <c r="J93" s="128">
        <v>7</v>
      </c>
      <c r="K93" s="114">
        <f t="shared" si="8"/>
        <v>0</v>
      </c>
      <c r="L93" s="68" t="s">
        <v>241</v>
      </c>
      <c r="Q93" s="73">
        <f t="shared" si="5"/>
        <v>18.899999999999999</v>
      </c>
      <c r="R93" s="127">
        <f t="shared" si="6"/>
        <v>18.899999999999999</v>
      </c>
    </row>
    <row r="94" spans="1:254" s="73" customFormat="1" ht="21" customHeight="1">
      <c r="A94" s="84">
        <v>90</v>
      </c>
      <c r="B94" s="67" t="s">
        <v>1219</v>
      </c>
      <c r="C94" s="68" t="s">
        <v>1220</v>
      </c>
      <c r="D94" s="85" t="s">
        <v>241</v>
      </c>
      <c r="E94" s="70">
        <v>1.1000000000000001</v>
      </c>
      <c r="F94" s="70">
        <v>1.1000000000000001</v>
      </c>
      <c r="G94" s="65" t="s">
        <v>242</v>
      </c>
      <c r="H94" s="86" t="s">
        <v>243</v>
      </c>
      <c r="I94" s="72">
        <v>7</v>
      </c>
      <c r="J94" s="128">
        <v>7</v>
      </c>
      <c r="K94" s="114">
        <f t="shared" si="8"/>
        <v>0</v>
      </c>
      <c r="L94" s="68" t="s">
        <v>241</v>
      </c>
      <c r="Q94" s="73">
        <f t="shared" si="5"/>
        <v>7.7</v>
      </c>
      <c r="R94" s="127">
        <f t="shared" si="6"/>
        <v>7.7</v>
      </c>
    </row>
    <row r="95" spans="1:254" s="73" customFormat="1" ht="21" customHeight="1">
      <c r="A95" s="84">
        <v>91</v>
      </c>
      <c r="B95" s="67" t="s">
        <v>1221</v>
      </c>
      <c r="C95" s="68" t="s">
        <v>1222</v>
      </c>
      <c r="D95" s="85" t="s">
        <v>241</v>
      </c>
      <c r="E95" s="70">
        <v>1.9</v>
      </c>
      <c r="F95" s="70">
        <v>1.9</v>
      </c>
      <c r="G95" s="65" t="s">
        <v>242</v>
      </c>
      <c r="H95" s="86" t="s">
        <v>243</v>
      </c>
      <c r="I95" s="72">
        <v>14</v>
      </c>
      <c r="J95" s="128">
        <v>14</v>
      </c>
      <c r="K95" s="114">
        <f t="shared" si="8"/>
        <v>0</v>
      </c>
      <c r="L95" s="68" t="s">
        <v>241</v>
      </c>
      <c r="Q95" s="73">
        <f t="shared" si="5"/>
        <v>26.6</v>
      </c>
      <c r="R95" s="127">
        <f t="shared" si="6"/>
        <v>26.6</v>
      </c>
    </row>
    <row r="96" spans="1:254" s="73" customFormat="1" ht="21" customHeight="1">
      <c r="A96" s="84">
        <v>92</v>
      </c>
      <c r="B96" s="67" t="s">
        <v>1223</v>
      </c>
      <c r="C96" s="68" t="s">
        <v>1224</v>
      </c>
      <c r="D96" s="85" t="s">
        <v>241</v>
      </c>
      <c r="E96" s="70">
        <v>0.44</v>
      </c>
      <c r="F96" s="89">
        <v>0.3</v>
      </c>
      <c r="G96" s="65" t="s">
        <v>242</v>
      </c>
      <c r="H96" s="86" t="s">
        <v>243</v>
      </c>
      <c r="I96" s="72">
        <v>20</v>
      </c>
      <c r="J96" s="128">
        <v>20</v>
      </c>
      <c r="K96" s="114">
        <f t="shared" si="8"/>
        <v>0</v>
      </c>
      <c r="L96" s="68" t="s">
        <v>241</v>
      </c>
      <c r="Q96" s="73">
        <f t="shared" si="5"/>
        <v>8.8000000000000007</v>
      </c>
      <c r="R96" s="127">
        <f t="shared" si="6"/>
        <v>6</v>
      </c>
    </row>
    <row r="97" spans="1:18" s="73" customFormat="1" ht="21" customHeight="1">
      <c r="A97" s="84">
        <v>93</v>
      </c>
      <c r="B97" s="67" t="s">
        <v>1225</v>
      </c>
      <c r="C97" s="68" t="s">
        <v>1226</v>
      </c>
      <c r="D97" s="85" t="s">
        <v>241</v>
      </c>
      <c r="E97" s="70">
        <v>0.5</v>
      </c>
      <c r="F97" s="70">
        <v>0.5</v>
      </c>
      <c r="G97" s="65" t="s">
        <v>242</v>
      </c>
      <c r="H97" s="86" t="s">
        <v>243</v>
      </c>
      <c r="I97" s="72">
        <v>70</v>
      </c>
      <c r="J97" s="128">
        <v>70</v>
      </c>
      <c r="K97" s="114">
        <f t="shared" si="8"/>
        <v>0</v>
      </c>
      <c r="L97" s="68" t="s">
        <v>241</v>
      </c>
      <c r="Q97" s="73">
        <f t="shared" si="5"/>
        <v>35</v>
      </c>
      <c r="R97" s="127">
        <f t="shared" si="6"/>
        <v>35</v>
      </c>
    </row>
    <row r="98" spans="1:18" s="73" customFormat="1" ht="21" customHeight="1">
      <c r="A98" s="84">
        <v>94</v>
      </c>
      <c r="B98" s="67" t="s">
        <v>819</v>
      </c>
      <c r="C98" s="68" t="s">
        <v>1227</v>
      </c>
      <c r="D98" s="85" t="s">
        <v>241</v>
      </c>
      <c r="E98" s="70">
        <v>6.9</v>
      </c>
      <c r="F98" s="70">
        <v>6.9</v>
      </c>
      <c r="G98" s="65" t="s">
        <v>242</v>
      </c>
      <c r="H98" s="86" t="s">
        <v>243</v>
      </c>
      <c r="I98" s="72">
        <v>6</v>
      </c>
      <c r="J98" s="128">
        <v>6</v>
      </c>
      <c r="K98" s="114">
        <f t="shared" si="8"/>
        <v>0</v>
      </c>
      <c r="L98" s="68" t="s">
        <v>241</v>
      </c>
      <c r="Q98" s="73">
        <f t="shared" si="5"/>
        <v>41.4</v>
      </c>
      <c r="R98" s="127">
        <f t="shared" si="6"/>
        <v>41.4</v>
      </c>
    </row>
    <row r="99" spans="1:18" s="73" customFormat="1" ht="21" customHeight="1">
      <c r="A99" s="84">
        <v>95</v>
      </c>
      <c r="B99" s="67" t="s">
        <v>1228</v>
      </c>
      <c r="C99" s="68" t="s">
        <v>1229</v>
      </c>
      <c r="D99" s="85" t="s">
        <v>241</v>
      </c>
      <c r="E99" s="70">
        <v>0.01</v>
      </c>
      <c r="F99" s="70">
        <v>0.01</v>
      </c>
      <c r="G99" s="65" t="s">
        <v>242</v>
      </c>
      <c r="H99" s="86" t="s">
        <v>243</v>
      </c>
      <c r="I99" s="72">
        <v>50</v>
      </c>
      <c r="J99" s="128">
        <v>50</v>
      </c>
      <c r="K99" s="114">
        <f t="shared" si="8"/>
        <v>0</v>
      </c>
      <c r="L99" s="68" t="s">
        <v>241</v>
      </c>
      <c r="N99" s="88"/>
      <c r="Q99" s="73">
        <f t="shared" si="5"/>
        <v>0.5</v>
      </c>
      <c r="R99" s="127">
        <f t="shared" si="6"/>
        <v>0.5</v>
      </c>
    </row>
    <row r="100" spans="1:18" s="73" customFormat="1" ht="21" customHeight="1">
      <c r="A100" s="84">
        <v>96</v>
      </c>
      <c r="B100" s="67" t="s">
        <v>1069</v>
      </c>
      <c r="C100" s="68" t="s">
        <v>1230</v>
      </c>
      <c r="D100" s="85" t="s">
        <v>241</v>
      </c>
      <c r="E100" s="70">
        <v>0.4</v>
      </c>
      <c r="F100" s="70">
        <v>0.4</v>
      </c>
      <c r="G100" s="65" t="s">
        <v>242</v>
      </c>
      <c r="H100" s="86" t="s">
        <v>243</v>
      </c>
      <c r="I100" s="72">
        <v>2</v>
      </c>
      <c r="J100" s="128">
        <v>2</v>
      </c>
      <c r="K100" s="114">
        <f t="shared" si="8"/>
        <v>0</v>
      </c>
      <c r="L100" s="68" t="s">
        <v>241</v>
      </c>
      <c r="Q100" s="73">
        <f t="shared" si="5"/>
        <v>0.8</v>
      </c>
      <c r="R100" s="127">
        <f t="shared" si="6"/>
        <v>0.8</v>
      </c>
    </row>
    <row r="101" spans="1:18" s="73" customFormat="1" ht="21" customHeight="1">
      <c r="A101" s="84">
        <v>97</v>
      </c>
      <c r="B101" s="67" t="s">
        <v>1231</v>
      </c>
      <c r="C101" s="68" t="s">
        <v>1232</v>
      </c>
      <c r="D101" s="85" t="s">
        <v>241</v>
      </c>
      <c r="E101" s="70">
        <v>0.4</v>
      </c>
      <c r="F101" s="89">
        <v>0.9</v>
      </c>
      <c r="G101" s="65" t="s">
        <v>242</v>
      </c>
      <c r="H101" s="86" t="s">
        <v>243</v>
      </c>
      <c r="I101" s="72">
        <v>12</v>
      </c>
      <c r="J101" s="128">
        <v>12</v>
      </c>
      <c r="K101" s="114">
        <f t="shared" si="8"/>
        <v>0</v>
      </c>
      <c r="L101" s="68" t="s">
        <v>241</v>
      </c>
      <c r="Q101" s="73">
        <f t="shared" si="5"/>
        <v>4.8</v>
      </c>
      <c r="R101" s="127">
        <f t="shared" si="6"/>
        <v>10.8</v>
      </c>
    </row>
    <row r="102" spans="1:18" s="73" customFormat="1" ht="21" customHeight="1">
      <c r="A102" s="84">
        <v>98</v>
      </c>
      <c r="B102" s="67" t="s">
        <v>1233</v>
      </c>
      <c r="C102" s="68" t="s">
        <v>1234</v>
      </c>
      <c r="D102" s="85" t="s">
        <v>241</v>
      </c>
      <c r="E102" s="70">
        <v>5.9</v>
      </c>
      <c r="F102" s="70">
        <v>5.9</v>
      </c>
      <c r="G102" s="65" t="s">
        <v>242</v>
      </c>
      <c r="H102" s="86" t="s">
        <v>243</v>
      </c>
      <c r="I102" s="72">
        <v>40</v>
      </c>
      <c r="J102" s="128">
        <v>40</v>
      </c>
      <c r="K102" s="114">
        <f t="shared" si="8"/>
        <v>0</v>
      </c>
      <c r="L102" s="68" t="s">
        <v>241</v>
      </c>
      <c r="Q102" s="73">
        <f t="shared" si="5"/>
        <v>236</v>
      </c>
      <c r="R102" s="127">
        <f t="shared" si="6"/>
        <v>236</v>
      </c>
    </row>
    <row r="103" spans="1:18" s="73" customFormat="1" ht="21" customHeight="1">
      <c r="A103" s="84">
        <v>99</v>
      </c>
      <c r="B103" s="67" t="s">
        <v>267</v>
      </c>
      <c r="C103" s="68" t="s">
        <v>1235</v>
      </c>
      <c r="D103" s="85" t="s">
        <v>241</v>
      </c>
      <c r="E103" s="70">
        <v>0.9</v>
      </c>
      <c r="F103" s="89">
        <v>1</v>
      </c>
      <c r="G103" s="65" t="s">
        <v>242</v>
      </c>
      <c r="H103" s="86" t="s">
        <v>243</v>
      </c>
      <c r="I103" s="72">
        <v>24</v>
      </c>
      <c r="J103" s="128">
        <v>24</v>
      </c>
      <c r="K103" s="114">
        <f t="shared" si="8"/>
        <v>0</v>
      </c>
      <c r="L103" s="68" t="s">
        <v>241</v>
      </c>
      <c r="Q103" s="73">
        <f t="shared" si="5"/>
        <v>21.6</v>
      </c>
      <c r="R103" s="127">
        <f t="shared" si="6"/>
        <v>24</v>
      </c>
    </row>
    <row r="104" spans="1:18" s="73" customFormat="1" ht="21" customHeight="1">
      <c r="A104" s="84">
        <v>100</v>
      </c>
      <c r="B104" s="67" t="s">
        <v>1236</v>
      </c>
      <c r="C104" s="68" t="s">
        <v>1237</v>
      </c>
      <c r="D104" s="85" t="s">
        <v>241</v>
      </c>
      <c r="E104" s="70">
        <v>5.7</v>
      </c>
      <c r="F104" s="70">
        <v>5.7</v>
      </c>
      <c r="G104" s="65" t="s">
        <v>242</v>
      </c>
      <c r="H104" s="86" t="s">
        <v>243</v>
      </c>
      <c r="I104" s="72">
        <v>44</v>
      </c>
      <c r="J104" s="128">
        <v>44</v>
      </c>
      <c r="K104" s="114">
        <f t="shared" si="8"/>
        <v>0</v>
      </c>
      <c r="L104" s="68" t="s">
        <v>241</v>
      </c>
      <c r="Q104" s="73">
        <f t="shared" si="5"/>
        <v>250.8</v>
      </c>
      <c r="R104" s="127">
        <f t="shared" si="6"/>
        <v>250.8</v>
      </c>
    </row>
    <row r="105" spans="1:18" s="73" customFormat="1" ht="21" customHeight="1">
      <c r="A105" s="84">
        <v>101</v>
      </c>
      <c r="B105" s="67" t="s">
        <v>1238</v>
      </c>
      <c r="C105" s="68" t="s">
        <v>1239</v>
      </c>
      <c r="D105" s="85" t="s">
        <v>241</v>
      </c>
      <c r="E105" s="70">
        <v>5.2</v>
      </c>
      <c r="F105" s="70">
        <v>5.2</v>
      </c>
      <c r="G105" s="65" t="s">
        <v>242</v>
      </c>
      <c r="H105" s="86" t="s">
        <v>243</v>
      </c>
      <c r="I105" s="72">
        <v>30</v>
      </c>
      <c r="J105" s="128">
        <v>30</v>
      </c>
      <c r="K105" s="114">
        <f t="shared" si="8"/>
        <v>0</v>
      </c>
      <c r="L105" s="68" t="s">
        <v>241</v>
      </c>
      <c r="Q105" s="73">
        <f t="shared" si="5"/>
        <v>156</v>
      </c>
      <c r="R105" s="127">
        <f t="shared" si="6"/>
        <v>156</v>
      </c>
    </row>
    <row r="106" spans="1:18" s="73" customFormat="1" ht="21" customHeight="1">
      <c r="A106" s="84">
        <v>102</v>
      </c>
      <c r="B106" s="47" t="s">
        <v>1240</v>
      </c>
      <c r="C106" s="68" t="s">
        <v>1241</v>
      </c>
      <c r="D106" s="85" t="s">
        <v>241</v>
      </c>
      <c r="E106" s="70">
        <v>1.6</v>
      </c>
      <c r="F106" s="89">
        <v>1.5</v>
      </c>
      <c r="G106" s="65" t="s">
        <v>242</v>
      </c>
      <c r="H106" s="86" t="s">
        <v>243</v>
      </c>
      <c r="I106" s="72">
        <v>26</v>
      </c>
      <c r="J106" s="128">
        <v>26</v>
      </c>
      <c r="K106" s="114">
        <f t="shared" si="8"/>
        <v>0</v>
      </c>
      <c r="L106" s="68" t="s">
        <v>241</v>
      </c>
      <c r="Q106" s="73">
        <f t="shared" si="5"/>
        <v>41.6</v>
      </c>
      <c r="R106" s="127">
        <f t="shared" si="6"/>
        <v>39</v>
      </c>
    </row>
    <row r="107" spans="1:18" s="73" customFormat="1" ht="21" customHeight="1">
      <c r="A107" s="84">
        <v>103</v>
      </c>
      <c r="B107" s="67" t="s">
        <v>602</v>
      </c>
      <c r="C107" s="68" t="s">
        <v>1242</v>
      </c>
      <c r="D107" s="85" t="s">
        <v>241</v>
      </c>
      <c r="E107" s="70">
        <v>0.2</v>
      </c>
      <c r="F107" s="87">
        <v>0.06</v>
      </c>
      <c r="G107" s="65" t="s">
        <v>242</v>
      </c>
      <c r="H107" s="86" t="s">
        <v>243</v>
      </c>
      <c r="I107" s="72">
        <v>14</v>
      </c>
      <c r="J107" s="128">
        <v>14</v>
      </c>
      <c r="K107" s="114">
        <f t="shared" si="8"/>
        <v>0</v>
      </c>
      <c r="L107" s="68" t="s">
        <v>241</v>
      </c>
      <c r="Q107" s="73">
        <f t="shared" si="5"/>
        <v>2.8</v>
      </c>
      <c r="R107" s="127">
        <f t="shared" si="6"/>
        <v>0.84</v>
      </c>
    </row>
    <row r="108" spans="1:18" s="73" customFormat="1" ht="21" customHeight="1">
      <c r="A108" s="84">
        <v>104</v>
      </c>
      <c r="B108" s="67" t="s">
        <v>602</v>
      </c>
      <c r="C108" s="68" t="s">
        <v>1243</v>
      </c>
      <c r="D108" s="85" t="s">
        <v>241</v>
      </c>
      <c r="E108" s="70">
        <v>0.1</v>
      </c>
      <c r="F108" s="87">
        <v>1.4999999999999999E-2</v>
      </c>
      <c r="G108" s="65" t="s">
        <v>242</v>
      </c>
      <c r="H108" s="86" t="s">
        <v>243</v>
      </c>
      <c r="I108" s="72">
        <v>14</v>
      </c>
      <c r="J108" s="128">
        <v>14</v>
      </c>
      <c r="K108" s="114">
        <f t="shared" si="8"/>
        <v>0</v>
      </c>
      <c r="L108" s="68" t="s">
        <v>241</v>
      </c>
      <c r="Q108" s="73">
        <f t="shared" si="5"/>
        <v>1.4</v>
      </c>
      <c r="R108" s="127">
        <f t="shared" si="6"/>
        <v>0.21</v>
      </c>
    </row>
    <row r="109" spans="1:18" s="73" customFormat="1" ht="21" customHeight="1">
      <c r="A109" s="84">
        <v>105</v>
      </c>
      <c r="B109" s="67" t="s">
        <v>1244</v>
      </c>
      <c r="C109" s="68" t="s">
        <v>1245</v>
      </c>
      <c r="D109" s="85" t="s">
        <v>241</v>
      </c>
      <c r="E109" s="70">
        <v>7.0000000000000001E-3</v>
      </c>
      <c r="F109" s="87">
        <v>1.4999999999999999E-2</v>
      </c>
      <c r="G109" s="65" t="s">
        <v>242</v>
      </c>
      <c r="H109" s="86" t="s">
        <v>243</v>
      </c>
      <c r="I109" s="72">
        <v>128</v>
      </c>
      <c r="J109" s="128">
        <v>128</v>
      </c>
      <c r="K109" s="114">
        <f t="shared" si="8"/>
        <v>0</v>
      </c>
      <c r="L109" s="68" t="s">
        <v>241</v>
      </c>
      <c r="Q109" s="73">
        <f t="shared" si="5"/>
        <v>0.89600000000000002</v>
      </c>
      <c r="R109" s="127">
        <f t="shared" si="6"/>
        <v>1.92</v>
      </c>
    </row>
    <row r="110" spans="1:18" s="73" customFormat="1" ht="21" customHeight="1">
      <c r="A110" s="84">
        <v>106</v>
      </c>
      <c r="B110" s="67" t="s">
        <v>1246</v>
      </c>
      <c r="C110" s="68" t="s">
        <v>1247</v>
      </c>
      <c r="D110" s="85" t="s">
        <v>241</v>
      </c>
      <c r="E110" s="70">
        <v>1.5</v>
      </c>
      <c r="F110" s="70">
        <v>1.5</v>
      </c>
      <c r="G110" s="65" t="s">
        <v>242</v>
      </c>
      <c r="H110" s="86" t="s">
        <v>243</v>
      </c>
      <c r="I110" s="72">
        <v>70</v>
      </c>
      <c r="J110" s="128">
        <v>70</v>
      </c>
      <c r="K110" s="114">
        <f t="shared" si="8"/>
        <v>0</v>
      </c>
      <c r="L110" s="68" t="s">
        <v>241</v>
      </c>
      <c r="Q110" s="73">
        <f t="shared" si="5"/>
        <v>105</v>
      </c>
      <c r="R110" s="127">
        <f t="shared" si="6"/>
        <v>105</v>
      </c>
    </row>
    <row r="111" spans="1:18" s="73" customFormat="1" ht="21" customHeight="1">
      <c r="A111" s="84">
        <v>107</v>
      </c>
      <c r="B111" s="67" t="s">
        <v>267</v>
      </c>
      <c r="C111" s="68" t="s">
        <v>1248</v>
      </c>
      <c r="D111" s="85" t="s">
        <v>241</v>
      </c>
      <c r="E111" s="70">
        <v>0.7</v>
      </c>
      <c r="F111" s="89">
        <v>0.6</v>
      </c>
      <c r="G111" s="65" t="s">
        <v>242</v>
      </c>
      <c r="H111" s="86" t="s">
        <v>243</v>
      </c>
      <c r="I111" s="72">
        <v>16</v>
      </c>
      <c r="J111" s="128">
        <v>16</v>
      </c>
      <c r="K111" s="114">
        <f t="shared" si="8"/>
        <v>0</v>
      </c>
      <c r="L111" s="68" t="s">
        <v>241</v>
      </c>
      <c r="Q111" s="73">
        <f t="shared" si="5"/>
        <v>11.2</v>
      </c>
      <c r="R111" s="127">
        <f t="shared" si="6"/>
        <v>9.6</v>
      </c>
    </row>
    <row r="112" spans="1:18" s="73" customFormat="1" ht="21" customHeight="1">
      <c r="A112" s="84">
        <v>108</v>
      </c>
      <c r="B112" s="67" t="s">
        <v>355</v>
      </c>
      <c r="C112" s="68" t="s">
        <v>1249</v>
      </c>
      <c r="D112" s="85" t="s">
        <v>241</v>
      </c>
      <c r="E112" s="70">
        <v>0.6</v>
      </c>
      <c r="F112" s="70">
        <v>0.6</v>
      </c>
      <c r="G112" s="65" t="s">
        <v>242</v>
      </c>
      <c r="H112" s="86" t="s">
        <v>243</v>
      </c>
      <c r="I112" s="72">
        <v>20</v>
      </c>
      <c r="J112" s="128">
        <v>20</v>
      </c>
      <c r="K112" s="114">
        <f t="shared" si="8"/>
        <v>0</v>
      </c>
      <c r="L112" s="68" t="s">
        <v>241</v>
      </c>
      <c r="Q112" s="73">
        <f t="shared" si="5"/>
        <v>12</v>
      </c>
      <c r="R112" s="127">
        <f t="shared" si="6"/>
        <v>12</v>
      </c>
    </row>
    <row r="113" spans="1:18" s="73" customFormat="1" ht="21" customHeight="1">
      <c r="A113" s="84">
        <v>109</v>
      </c>
      <c r="B113" s="67" t="s">
        <v>1250</v>
      </c>
      <c r="C113" s="68" t="s">
        <v>1251</v>
      </c>
      <c r="D113" s="85" t="s">
        <v>241</v>
      </c>
      <c r="E113" s="70">
        <v>2.1</v>
      </c>
      <c r="F113" s="70">
        <v>2.1</v>
      </c>
      <c r="G113" s="65" t="s">
        <v>242</v>
      </c>
      <c r="H113" s="86" t="s">
        <v>243</v>
      </c>
      <c r="I113" s="72">
        <v>10</v>
      </c>
      <c r="J113" s="128">
        <v>10</v>
      </c>
      <c r="K113" s="114">
        <f t="shared" si="8"/>
        <v>0</v>
      </c>
      <c r="L113" s="68" t="s">
        <v>241</v>
      </c>
      <c r="Q113" s="73">
        <f t="shared" si="5"/>
        <v>21</v>
      </c>
      <c r="R113" s="127">
        <f t="shared" si="6"/>
        <v>21</v>
      </c>
    </row>
    <row r="114" spans="1:18" s="73" customFormat="1" ht="21" customHeight="1">
      <c r="A114" s="84">
        <v>110</v>
      </c>
      <c r="B114" s="67" t="s">
        <v>1252</v>
      </c>
      <c r="C114" s="68" t="s">
        <v>1253</v>
      </c>
      <c r="D114" s="85" t="s">
        <v>241</v>
      </c>
      <c r="E114" s="70">
        <v>0.5</v>
      </c>
      <c r="F114" s="87">
        <v>1E-3</v>
      </c>
      <c r="G114" s="65" t="s">
        <v>242</v>
      </c>
      <c r="H114" s="86" t="s">
        <v>243</v>
      </c>
      <c r="I114" s="72">
        <v>68</v>
      </c>
      <c r="J114" s="128">
        <v>68</v>
      </c>
      <c r="K114" s="114">
        <f t="shared" si="8"/>
        <v>0</v>
      </c>
      <c r="L114" s="68" t="s">
        <v>241</v>
      </c>
      <c r="Q114" s="73">
        <f t="shared" si="5"/>
        <v>34</v>
      </c>
      <c r="R114" s="127">
        <f t="shared" si="6"/>
        <v>6.8000000000000005E-2</v>
      </c>
    </row>
    <row r="115" spans="1:18" s="73" customFormat="1" ht="21" customHeight="1">
      <c r="A115" s="84">
        <v>111</v>
      </c>
      <c r="B115" s="67" t="s">
        <v>1254</v>
      </c>
      <c r="C115" s="68" t="s">
        <v>1255</v>
      </c>
      <c r="D115" s="85" t="s">
        <v>241</v>
      </c>
      <c r="E115" s="70">
        <v>0.06</v>
      </c>
      <c r="F115" s="89">
        <v>0.05</v>
      </c>
      <c r="G115" s="65" t="s">
        <v>242</v>
      </c>
      <c r="H115" s="86" t="s">
        <v>243</v>
      </c>
      <c r="I115" s="72">
        <v>60</v>
      </c>
      <c r="J115" s="128">
        <v>60</v>
      </c>
      <c r="K115" s="114">
        <f t="shared" si="8"/>
        <v>0</v>
      </c>
      <c r="L115" s="68" t="s">
        <v>241</v>
      </c>
      <c r="Q115" s="73">
        <f t="shared" si="5"/>
        <v>3.6</v>
      </c>
      <c r="R115" s="127">
        <f t="shared" si="6"/>
        <v>3</v>
      </c>
    </row>
    <row r="116" spans="1:18" s="73" customFormat="1" ht="21" customHeight="1">
      <c r="A116" s="84">
        <v>112</v>
      </c>
      <c r="B116" s="67" t="s">
        <v>1256</v>
      </c>
      <c r="C116" s="68" t="s">
        <v>1257</v>
      </c>
      <c r="D116" s="85" t="s">
        <v>241</v>
      </c>
      <c r="E116" s="70">
        <v>0.4</v>
      </c>
      <c r="F116" s="70">
        <v>0.4</v>
      </c>
      <c r="G116" s="65" t="s">
        <v>242</v>
      </c>
      <c r="H116" s="86" t="s">
        <v>243</v>
      </c>
      <c r="I116" s="72">
        <v>24</v>
      </c>
      <c r="J116" s="128">
        <v>24</v>
      </c>
      <c r="K116" s="114">
        <f t="shared" si="8"/>
        <v>0</v>
      </c>
      <c r="L116" s="68" t="s">
        <v>241</v>
      </c>
      <c r="Q116" s="73">
        <f t="shared" si="5"/>
        <v>9.6</v>
      </c>
      <c r="R116" s="127">
        <f t="shared" si="6"/>
        <v>9.6</v>
      </c>
    </row>
    <row r="117" spans="1:18" s="73" customFormat="1" ht="21" customHeight="1">
      <c r="A117" s="84">
        <v>113</v>
      </c>
      <c r="B117" s="67" t="s">
        <v>1256</v>
      </c>
      <c r="C117" s="68" t="s">
        <v>1258</v>
      </c>
      <c r="D117" s="85" t="s">
        <v>241</v>
      </c>
      <c r="E117" s="70">
        <v>0.3</v>
      </c>
      <c r="F117" s="70">
        <v>0.3</v>
      </c>
      <c r="G117" s="65" t="s">
        <v>242</v>
      </c>
      <c r="H117" s="86" t="s">
        <v>243</v>
      </c>
      <c r="I117" s="72">
        <v>8</v>
      </c>
      <c r="J117" s="128">
        <v>8</v>
      </c>
      <c r="K117" s="114">
        <f t="shared" si="8"/>
        <v>0</v>
      </c>
      <c r="L117" s="68" t="s">
        <v>241</v>
      </c>
      <c r="Q117" s="73">
        <f t="shared" si="5"/>
        <v>2.4</v>
      </c>
      <c r="R117" s="127">
        <f t="shared" si="6"/>
        <v>2.4</v>
      </c>
    </row>
    <row r="118" spans="1:18" s="73" customFormat="1" ht="21" customHeight="1">
      <c r="A118" s="84">
        <v>114</v>
      </c>
      <c r="B118" s="67" t="s">
        <v>267</v>
      </c>
      <c r="C118" s="68" t="s">
        <v>1259</v>
      </c>
      <c r="D118" s="85" t="s">
        <v>241</v>
      </c>
      <c r="E118" s="70">
        <v>1</v>
      </c>
      <c r="F118" s="70">
        <v>1</v>
      </c>
      <c r="G118" s="65" t="s">
        <v>242</v>
      </c>
      <c r="H118" s="86" t="s">
        <v>243</v>
      </c>
      <c r="I118" s="72">
        <v>10</v>
      </c>
      <c r="J118" s="128">
        <v>10</v>
      </c>
      <c r="K118" s="114">
        <f t="shared" si="8"/>
        <v>0</v>
      </c>
      <c r="L118" s="68" t="s">
        <v>241</v>
      </c>
      <c r="Q118" s="73">
        <f t="shared" si="5"/>
        <v>10</v>
      </c>
      <c r="R118" s="127">
        <f t="shared" si="6"/>
        <v>10</v>
      </c>
    </row>
    <row r="119" spans="1:18" s="73" customFormat="1" ht="21" customHeight="1">
      <c r="A119" s="84">
        <v>115</v>
      </c>
      <c r="B119" s="67" t="s">
        <v>249</v>
      </c>
      <c r="C119" s="68" t="s">
        <v>1260</v>
      </c>
      <c r="D119" s="85" t="s">
        <v>241</v>
      </c>
      <c r="E119" s="70">
        <v>1.4</v>
      </c>
      <c r="F119" s="70">
        <v>1.4</v>
      </c>
      <c r="G119" s="65" t="s">
        <v>242</v>
      </c>
      <c r="H119" s="86" t="s">
        <v>243</v>
      </c>
      <c r="I119" s="72">
        <v>52</v>
      </c>
      <c r="J119" s="128">
        <v>52</v>
      </c>
      <c r="K119" s="114">
        <f t="shared" si="8"/>
        <v>0</v>
      </c>
      <c r="L119" s="68" t="s">
        <v>241</v>
      </c>
      <c r="Q119" s="73">
        <f t="shared" si="5"/>
        <v>72.8</v>
      </c>
      <c r="R119" s="127">
        <f t="shared" si="6"/>
        <v>72.8</v>
      </c>
    </row>
    <row r="120" spans="1:18" s="73" customFormat="1" ht="21" customHeight="1">
      <c r="A120" s="84">
        <v>116</v>
      </c>
      <c r="B120" s="67" t="s">
        <v>793</v>
      </c>
      <c r="C120" s="68" t="s">
        <v>1261</v>
      </c>
      <c r="D120" s="85" t="s">
        <v>241</v>
      </c>
      <c r="E120" s="70">
        <v>0.2</v>
      </c>
      <c r="F120" s="87">
        <v>1.4999999999999999E-2</v>
      </c>
      <c r="G120" s="65" t="s">
        <v>242</v>
      </c>
      <c r="H120" s="86" t="s">
        <v>243</v>
      </c>
      <c r="I120" s="72">
        <v>38</v>
      </c>
      <c r="J120" s="128">
        <v>38</v>
      </c>
      <c r="K120" s="114">
        <f t="shared" si="8"/>
        <v>0</v>
      </c>
      <c r="L120" s="68" t="s">
        <v>241</v>
      </c>
      <c r="Q120" s="73">
        <f t="shared" si="5"/>
        <v>7.6</v>
      </c>
      <c r="R120" s="127">
        <f t="shared" si="6"/>
        <v>0.56999999999999995</v>
      </c>
    </row>
    <row r="121" spans="1:18" s="73" customFormat="1" ht="21" customHeight="1">
      <c r="A121" s="84">
        <v>117</v>
      </c>
      <c r="B121" s="67" t="s">
        <v>602</v>
      </c>
      <c r="C121" s="68" t="s">
        <v>1262</v>
      </c>
      <c r="D121" s="85" t="s">
        <v>241</v>
      </c>
      <c r="E121" s="70">
        <v>0.26</v>
      </c>
      <c r="F121" s="70">
        <v>0.26</v>
      </c>
      <c r="G121" s="65" t="s">
        <v>242</v>
      </c>
      <c r="H121" s="86" t="s">
        <v>243</v>
      </c>
      <c r="I121" s="72">
        <v>16</v>
      </c>
      <c r="J121" s="128">
        <v>16</v>
      </c>
      <c r="K121" s="114">
        <f t="shared" si="8"/>
        <v>0</v>
      </c>
      <c r="L121" s="68" t="s">
        <v>241</v>
      </c>
      <c r="Q121" s="73">
        <f t="shared" si="5"/>
        <v>4.16</v>
      </c>
      <c r="R121" s="127">
        <f t="shared" si="6"/>
        <v>4.16</v>
      </c>
    </row>
    <row r="122" spans="1:18" s="73" customFormat="1" ht="21" customHeight="1">
      <c r="A122" s="84">
        <v>118</v>
      </c>
      <c r="B122" s="67" t="s">
        <v>1263</v>
      </c>
      <c r="C122" s="68" t="s">
        <v>1264</v>
      </c>
      <c r="D122" s="85" t="s">
        <v>241</v>
      </c>
      <c r="E122" s="70">
        <v>4.5999999999999996</v>
      </c>
      <c r="F122" s="89">
        <v>0.4</v>
      </c>
      <c r="G122" s="65" t="s">
        <v>242</v>
      </c>
      <c r="H122" s="86" t="s">
        <v>243</v>
      </c>
      <c r="I122" s="72">
        <v>10</v>
      </c>
      <c r="J122" s="128">
        <v>10</v>
      </c>
      <c r="K122" s="114">
        <f t="shared" si="8"/>
        <v>0</v>
      </c>
      <c r="L122" s="68" t="s">
        <v>241</v>
      </c>
      <c r="Q122" s="73">
        <f t="shared" si="5"/>
        <v>46</v>
      </c>
      <c r="R122" s="127">
        <f t="shared" si="6"/>
        <v>4</v>
      </c>
    </row>
    <row r="123" spans="1:18" s="73" customFormat="1" ht="21" customHeight="1">
      <c r="A123" s="84">
        <v>119</v>
      </c>
      <c r="B123" s="67" t="s">
        <v>1265</v>
      </c>
      <c r="C123" s="68" t="s">
        <v>1266</v>
      </c>
      <c r="D123" s="85" t="s">
        <v>241</v>
      </c>
      <c r="E123" s="70">
        <v>0.26</v>
      </c>
      <c r="F123" s="89">
        <v>0.2</v>
      </c>
      <c r="G123" s="65" t="s">
        <v>242</v>
      </c>
      <c r="H123" s="86" t="s">
        <v>243</v>
      </c>
      <c r="I123" s="72">
        <v>12</v>
      </c>
      <c r="J123" s="128">
        <v>12</v>
      </c>
      <c r="K123" s="114">
        <f t="shared" ref="K123:K143" si="9">J123-I123</f>
        <v>0</v>
      </c>
      <c r="L123" s="68" t="s">
        <v>241</v>
      </c>
      <c r="Q123" s="73">
        <f t="shared" si="5"/>
        <v>3.12</v>
      </c>
      <c r="R123" s="127">
        <f t="shared" si="6"/>
        <v>2.4</v>
      </c>
    </row>
    <row r="124" spans="1:18" s="73" customFormat="1" ht="21" customHeight="1">
      <c r="A124" s="84">
        <v>120</v>
      </c>
      <c r="B124" s="67" t="s">
        <v>1267</v>
      </c>
      <c r="C124" s="68" t="s">
        <v>1268</v>
      </c>
      <c r="D124" s="85" t="s">
        <v>241</v>
      </c>
      <c r="E124" s="70">
        <v>0.3</v>
      </c>
      <c r="F124" s="70">
        <v>0.3</v>
      </c>
      <c r="G124" s="65" t="s">
        <v>242</v>
      </c>
      <c r="H124" s="86" t="s">
        <v>243</v>
      </c>
      <c r="I124" s="72">
        <v>6</v>
      </c>
      <c r="J124" s="128">
        <v>6</v>
      </c>
      <c r="K124" s="114">
        <f t="shared" si="9"/>
        <v>0</v>
      </c>
      <c r="L124" s="68" t="s">
        <v>241</v>
      </c>
      <c r="Q124" s="73">
        <f t="shared" si="5"/>
        <v>1.8</v>
      </c>
      <c r="R124" s="127">
        <f t="shared" si="6"/>
        <v>1.8</v>
      </c>
    </row>
    <row r="125" spans="1:18" s="73" customFormat="1" ht="21" customHeight="1">
      <c r="A125" s="84">
        <v>121</v>
      </c>
      <c r="B125" s="67" t="s">
        <v>1269</v>
      </c>
      <c r="C125" s="68" t="s">
        <v>1270</v>
      </c>
      <c r="D125" s="85" t="s">
        <v>241</v>
      </c>
      <c r="E125" s="70">
        <v>0.26</v>
      </c>
      <c r="F125" s="89">
        <v>0.2</v>
      </c>
      <c r="G125" s="65" t="s">
        <v>242</v>
      </c>
      <c r="H125" s="86" t="s">
        <v>243</v>
      </c>
      <c r="I125" s="72">
        <v>12</v>
      </c>
      <c r="J125" s="128">
        <v>12</v>
      </c>
      <c r="K125" s="114">
        <f t="shared" si="9"/>
        <v>0</v>
      </c>
      <c r="L125" s="68" t="s">
        <v>241</v>
      </c>
      <c r="Q125" s="73">
        <f t="shared" si="5"/>
        <v>3.12</v>
      </c>
      <c r="R125" s="127">
        <f t="shared" si="6"/>
        <v>2.4</v>
      </c>
    </row>
    <row r="126" spans="1:18" s="73" customFormat="1" ht="21" customHeight="1">
      <c r="A126" s="84">
        <v>122</v>
      </c>
      <c r="B126" s="67" t="s">
        <v>1159</v>
      </c>
      <c r="C126" s="68" t="s">
        <v>1271</v>
      </c>
      <c r="D126" s="85" t="s">
        <v>241</v>
      </c>
      <c r="E126" s="70">
        <v>0.2</v>
      </c>
      <c r="F126" s="70">
        <v>0.2</v>
      </c>
      <c r="G126" s="65" t="s">
        <v>242</v>
      </c>
      <c r="H126" s="86" t="s">
        <v>243</v>
      </c>
      <c r="I126" s="72">
        <v>34</v>
      </c>
      <c r="J126" s="128">
        <v>34</v>
      </c>
      <c r="K126" s="114">
        <f t="shared" si="9"/>
        <v>0</v>
      </c>
      <c r="L126" s="68" t="s">
        <v>241</v>
      </c>
      <c r="Q126" s="73">
        <f t="shared" si="5"/>
        <v>6.8</v>
      </c>
      <c r="R126" s="127">
        <f t="shared" si="6"/>
        <v>6.8</v>
      </c>
    </row>
    <row r="127" spans="1:18" s="73" customFormat="1" ht="21" customHeight="1">
      <c r="A127" s="84">
        <v>123</v>
      </c>
      <c r="B127" s="67" t="s">
        <v>1272</v>
      </c>
      <c r="C127" s="68" t="s">
        <v>1273</v>
      </c>
      <c r="D127" s="85" t="s">
        <v>241</v>
      </c>
      <c r="E127" s="70">
        <v>0.8</v>
      </c>
      <c r="F127" s="89">
        <v>0.76</v>
      </c>
      <c r="G127" s="65" t="s">
        <v>242</v>
      </c>
      <c r="H127" s="86" t="s">
        <v>243</v>
      </c>
      <c r="I127" s="72">
        <v>28</v>
      </c>
      <c r="J127" s="128">
        <v>28</v>
      </c>
      <c r="K127" s="114">
        <f t="shared" si="9"/>
        <v>0</v>
      </c>
      <c r="L127" s="68" t="s">
        <v>241</v>
      </c>
      <c r="Q127" s="73">
        <f t="shared" si="5"/>
        <v>22.4</v>
      </c>
      <c r="R127" s="127">
        <f t="shared" si="6"/>
        <v>21.28</v>
      </c>
    </row>
    <row r="128" spans="1:18" s="73" customFormat="1" ht="21" customHeight="1">
      <c r="A128" s="84">
        <v>124</v>
      </c>
      <c r="B128" s="67" t="s">
        <v>1274</v>
      </c>
      <c r="C128" s="68" t="s">
        <v>1275</v>
      </c>
      <c r="D128" s="85" t="s">
        <v>241</v>
      </c>
      <c r="E128" s="70">
        <v>0.1</v>
      </c>
      <c r="F128" s="87">
        <v>2.5000000000000001E-2</v>
      </c>
      <c r="G128" s="65" t="s">
        <v>242</v>
      </c>
      <c r="H128" s="86" t="s">
        <v>243</v>
      </c>
      <c r="I128" s="72">
        <v>6</v>
      </c>
      <c r="J128" s="128">
        <v>6</v>
      </c>
      <c r="K128" s="114">
        <f t="shared" si="9"/>
        <v>0</v>
      </c>
      <c r="L128" s="68" t="s">
        <v>241</v>
      </c>
      <c r="N128" s="88"/>
      <c r="Q128" s="73">
        <f t="shared" si="5"/>
        <v>0.6</v>
      </c>
      <c r="R128" s="127">
        <f t="shared" si="6"/>
        <v>0.15</v>
      </c>
    </row>
    <row r="129" spans="1:254" s="73" customFormat="1" ht="21" customHeight="1">
      <c r="A129" s="84">
        <v>125</v>
      </c>
      <c r="B129" s="67" t="s">
        <v>1276</v>
      </c>
      <c r="C129" s="68" t="s">
        <v>1277</v>
      </c>
      <c r="D129" s="85" t="s">
        <v>241</v>
      </c>
      <c r="E129" s="70">
        <v>0.08</v>
      </c>
      <c r="F129" s="89">
        <v>0.04</v>
      </c>
      <c r="G129" s="65" t="s">
        <v>242</v>
      </c>
      <c r="H129" s="86" t="s">
        <v>243</v>
      </c>
      <c r="I129" s="72">
        <v>18</v>
      </c>
      <c r="J129" s="128">
        <v>18</v>
      </c>
      <c r="K129" s="114">
        <f t="shared" si="9"/>
        <v>0</v>
      </c>
      <c r="L129" s="68" t="s">
        <v>241</v>
      </c>
      <c r="N129" s="88"/>
      <c r="Q129" s="73">
        <f t="shared" si="5"/>
        <v>1.44</v>
      </c>
      <c r="R129" s="127">
        <f t="shared" si="6"/>
        <v>0.72</v>
      </c>
    </row>
    <row r="130" spans="1:254" s="73" customFormat="1" ht="21" customHeight="1">
      <c r="A130" s="84">
        <v>126</v>
      </c>
      <c r="B130" s="67" t="s">
        <v>1278</v>
      </c>
      <c r="C130" s="68" t="s">
        <v>1279</v>
      </c>
      <c r="D130" s="85" t="s">
        <v>241</v>
      </c>
      <c r="E130" s="70">
        <v>1.4</v>
      </c>
      <c r="F130" s="89">
        <v>1.3</v>
      </c>
      <c r="G130" s="65" t="s">
        <v>242</v>
      </c>
      <c r="H130" s="86" t="s">
        <v>243</v>
      </c>
      <c r="I130" s="72">
        <v>2</v>
      </c>
      <c r="J130" s="128">
        <v>2</v>
      </c>
      <c r="K130" s="114">
        <f t="shared" si="9"/>
        <v>0</v>
      </c>
      <c r="L130" s="68" t="s">
        <v>241</v>
      </c>
      <c r="N130" s="88"/>
      <c r="Q130" s="73">
        <f t="shared" si="5"/>
        <v>2.8</v>
      </c>
      <c r="R130" s="127">
        <f t="shared" si="6"/>
        <v>2.6</v>
      </c>
    </row>
    <row r="131" spans="1:254" s="73" customFormat="1" ht="21" customHeight="1">
      <c r="A131" s="84">
        <v>127</v>
      </c>
      <c r="B131" s="67" t="s">
        <v>1280</v>
      </c>
      <c r="C131" s="68" t="s">
        <v>1281</v>
      </c>
      <c r="D131" s="85" t="s">
        <v>241</v>
      </c>
      <c r="E131" s="70">
        <v>1</v>
      </c>
      <c r="F131" s="70">
        <v>1</v>
      </c>
      <c r="G131" s="65" t="s">
        <v>242</v>
      </c>
      <c r="H131" s="86" t="s">
        <v>243</v>
      </c>
      <c r="I131" s="72">
        <v>24</v>
      </c>
      <c r="J131" s="128">
        <v>24</v>
      </c>
      <c r="K131" s="114">
        <f t="shared" si="9"/>
        <v>0</v>
      </c>
      <c r="L131" s="68" t="s">
        <v>241</v>
      </c>
      <c r="N131" s="88"/>
      <c r="Q131" s="73">
        <f t="shared" si="5"/>
        <v>24</v>
      </c>
      <c r="R131" s="127">
        <f t="shared" si="6"/>
        <v>24</v>
      </c>
    </row>
    <row r="132" spans="1:254" s="73" customFormat="1" ht="21" customHeight="1">
      <c r="A132" s="84">
        <v>128</v>
      </c>
      <c r="B132" s="67" t="s">
        <v>1282</v>
      </c>
      <c r="C132" s="68" t="s">
        <v>1283</v>
      </c>
      <c r="D132" s="85" t="s">
        <v>241</v>
      </c>
      <c r="E132" s="70">
        <v>0.2</v>
      </c>
      <c r="F132" s="70">
        <v>0.2</v>
      </c>
      <c r="G132" s="65" t="s">
        <v>242</v>
      </c>
      <c r="H132" s="86" t="s">
        <v>243</v>
      </c>
      <c r="I132" s="72">
        <v>10</v>
      </c>
      <c r="J132" s="128">
        <v>10</v>
      </c>
      <c r="K132" s="114">
        <f t="shared" si="9"/>
        <v>0</v>
      </c>
      <c r="L132" s="68" t="s">
        <v>241</v>
      </c>
      <c r="Q132" s="73">
        <f t="shared" si="5"/>
        <v>2</v>
      </c>
      <c r="R132" s="127">
        <f t="shared" si="6"/>
        <v>2</v>
      </c>
    </row>
    <row r="133" spans="1:254" s="73" customFormat="1" ht="21" customHeight="1">
      <c r="A133" s="31">
        <v>129</v>
      </c>
      <c r="B133" s="131" t="s">
        <v>1284</v>
      </c>
      <c r="C133" s="33" t="s">
        <v>1285</v>
      </c>
      <c r="D133" s="81" t="s">
        <v>241</v>
      </c>
      <c r="E133" s="35">
        <v>3</v>
      </c>
      <c r="F133" s="35">
        <v>3</v>
      </c>
      <c r="G133" s="36" t="s">
        <v>242</v>
      </c>
      <c r="H133" s="123" t="s">
        <v>243</v>
      </c>
      <c r="I133" s="39">
        <v>140</v>
      </c>
      <c r="J133" s="130">
        <v>140</v>
      </c>
      <c r="K133" s="114">
        <f t="shared" si="9"/>
        <v>0</v>
      </c>
      <c r="L133" s="68" t="s">
        <v>241</v>
      </c>
      <c r="M133" s="73">
        <v>11</v>
      </c>
      <c r="Q133" s="73">
        <f t="shared" si="5"/>
        <v>420</v>
      </c>
      <c r="R133" s="127">
        <f t="shared" si="6"/>
        <v>420</v>
      </c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  <c r="GN133" s="14"/>
      <c r="GO133" s="14"/>
      <c r="GP133" s="14"/>
      <c r="GQ133" s="14"/>
      <c r="GR133" s="14"/>
      <c r="GS133" s="14"/>
      <c r="GT133" s="14"/>
      <c r="GU133" s="14"/>
      <c r="GV133" s="14"/>
      <c r="GW133" s="14"/>
      <c r="GX133" s="14"/>
      <c r="GY133" s="14"/>
      <c r="GZ133" s="14"/>
      <c r="HA133" s="14"/>
      <c r="HB133" s="14"/>
      <c r="HC133" s="14"/>
      <c r="HD133" s="14"/>
      <c r="HE133" s="14"/>
      <c r="HF133" s="14"/>
      <c r="HG133" s="14"/>
      <c r="HH133" s="14"/>
      <c r="HI133" s="14"/>
      <c r="HJ133" s="14"/>
      <c r="HK133" s="14"/>
      <c r="HL133" s="14"/>
      <c r="HM133" s="14"/>
      <c r="HN133" s="14"/>
      <c r="HO133" s="14"/>
      <c r="HP133" s="14"/>
      <c r="HQ133" s="14"/>
      <c r="HR133" s="14"/>
      <c r="HS133" s="14"/>
      <c r="HT133" s="14"/>
      <c r="HU133" s="14"/>
      <c r="HV133" s="14"/>
      <c r="HW133" s="14"/>
      <c r="HX133" s="14"/>
      <c r="HY133" s="14"/>
      <c r="HZ133" s="14"/>
      <c r="IA133" s="14"/>
      <c r="IB133" s="14"/>
      <c r="IC133" s="14"/>
      <c r="ID133" s="14"/>
      <c r="IE133" s="14"/>
      <c r="IF133" s="14"/>
      <c r="IG133" s="14"/>
      <c r="IH133" s="14"/>
      <c r="II133" s="14"/>
      <c r="IJ133" s="14"/>
      <c r="IK133" s="14"/>
      <c r="IL133" s="14"/>
      <c r="IM133" s="14"/>
      <c r="IN133" s="14"/>
      <c r="IO133" s="14"/>
      <c r="IP133" s="14"/>
      <c r="IQ133" s="14"/>
      <c r="IR133" s="14"/>
      <c r="IS133" s="14"/>
      <c r="IT133" s="14"/>
    </row>
    <row r="134" spans="1:254" s="73" customFormat="1" ht="21" customHeight="1">
      <c r="A134" s="84">
        <v>130</v>
      </c>
      <c r="B134" s="67" t="s">
        <v>1286</v>
      </c>
      <c r="C134" s="68" t="s">
        <v>1287</v>
      </c>
      <c r="D134" s="85" t="s">
        <v>241</v>
      </c>
      <c r="E134" s="70">
        <v>0.1</v>
      </c>
      <c r="F134" s="87">
        <v>5.5E-2</v>
      </c>
      <c r="G134" s="65" t="s">
        <v>242</v>
      </c>
      <c r="H134" s="86" t="s">
        <v>243</v>
      </c>
      <c r="I134" s="72">
        <v>1</v>
      </c>
      <c r="J134" s="128">
        <v>1</v>
      </c>
      <c r="K134" s="114">
        <f t="shared" si="9"/>
        <v>0</v>
      </c>
      <c r="L134" s="68" t="s">
        <v>241</v>
      </c>
      <c r="Q134" s="73">
        <f t="shared" ref="Q134:Q197" si="10">E134*I134</f>
        <v>0.1</v>
      </c>
      <c r="R134" s="127">
        <f t="shared" ref="R134:R197" si="11">F134*J134</f>
        <v>5.5E-2</v>
      </c>
    </row>
    <row r="135" spans="1:254" s="73" customFormat="1" ht="21" customHeight="1">
      <c r="A135" s="84">
        <v>131</v>
      </c>
      <c r="B135" s="67" t="s">
        <v>1288</v>
      </c>
      <c r="C135" s="68" t="s">
        <v>1289</v>
      </c>
      <c r="D135" s="85" t="s">
        <v>241</v>
      </c>
      <c r="E135" s="70">
        <v>39.200000000000003</v>
      </c>
      <c r="F135" s="70">
        <v>39.200000000000003</v>
      </c>
      <c r="G135" s="65" t="s">
        <v>242</v>
      </c>
      <c r="H135" s="86" t="s">
        <v>1407</v>
      </c>
      <c r="I135" s="72">
        <v>1</v>
      </c>
      <c r="J135" s="128">
        <v>1</v>
      </c>
      <c r="K135" s="114">
        <f t="shared" si="9"/>
        <v>0</v>
      </c>
      <c r="L135" s="68" t="s">
        <v>241</v>
      </c>
      <c r="Q135" s="73">
        <f t="shared" si="10"/>
        <v>39.200000000000003</v>
      </c>
      <c r="R135" s="127">
        <f t="shared" si="11"/>
        <v>39.200000000000003</v>
      </c>
    </row>
    <row r="136" spans="1:254" s="73" customFormat="1" ht="21" customHeight="1">
      <c r="A136" s="84">
        <v>132</v>
      </c>
      <c r="B136" s="67" t="s">
        <v>1290</v>
      </c>
      <c r="C136" s="68" t="s">
        <v>1291</v>
      </c>
      <c r="D136" s="85" t="s">
        <v>241</v>
      </c>
      <c r="E136" s="70">
        <v>1.3</v>
      </c>
      <c r="F136" s="132">
        <v>0.52</v>
      </c>
      <c r="G136" s="65" t="s">
        <v>242</v>
      </c>
      <c r="H136" s="86" t="s">
        <v>243</v>
      </c>
      <c r="I136" s="72">
        <v>98</v>
      </c>
      <c r="J136" s="72">
        <v>98</v>
      </c>
      <c r="K136" s="114">
        <f t="shared" si="9"/>
        <v>0</v>
      </c>
      <c r="L136" s="68" t="s">
        <v>241</v>
      </c>
      <c r="Q136" s="73">
        <f t="shared" si="10"/>
        <v>127.4</v>
      </c>
      <c r="R136" s="127">
        <f t="shared" si="11"/>
        <v>50.96</v>
      </c>
    </row>
    <row r="137" spans="1:254" s="73" customFormat="1" ht="21" customHeight="1">
      <c r="A137" s="84">
        <v>133</v>
      </c>
      <c r="B137" s="67" t="s">
        <v>338</v>
      </c>
      <c r="C137" s="68" t="s">
        <v>1292</v>
      </c>
      <c r="D137" s="85" t="s">
        <v>241</v>
      </c>
      <c r="E137" s="70">
        <v>1.4</v>
      </c>
      <c r="F137" s="70">
        <v>1.4</v>
      </c>
      <c r="G137" s="65" t="s">
        <v>242</v>
      </c>
      <c r="H137" s="86" t="s">
        <v>243</v>
      </c>
      <c r="I137" s="72">
        <v>16</v>
      </c>
      <c r="J137" s="128">
        <v>16</v>
      </c>
      <c r="K137" s="114">
        <f t="shared" si="9"/>
        <v>0</v>
      </c>
      <c r="L137" s="68" t="s">
        <v>241</v>
      </c>
      <c r="Q137" s="73">
        <f t="shared" si="10"/>
        <v>22.4</v>
      </c>
      <c r="R137" s="127">
        <f t="shared" si="11"/>
        <v>22.4</v>
      </c>
    </row>
    <row r="138" spans="1:254" s="73" customFormat="1" ht="21" customHeight="1">
      <c r="A138" s="84">
        <v>134</v>
      </c>
      <c r="B138" s="67" t="s">
        <v>1293</v>
      </c>
      <c r="C138" s="68" t="s">
        <v>1294</v>
      </c>
      <c r="D138" s="85" t="s">
        <v>241</v>
      </c>
      <c r="E138" s="70">
        <v>0.03</v>
      </c>
      <c r="F138" s="89">
        <v>0.02</v>
      </c>
      <c r="G138" s="65" t="s">
        <v>242</v>
      </c>
      <c r="H138" s="86" t="s">
        <v>243</v>
      </c>
      <c r="I138" s="72">
        <v>28</v>
      </c>
      <c r="J138" s="128">
        <v>28</v>
      </c>
      <c r="K138" s="114">
        <f t="shared" si="9"/>
        <v>0</v>
      </c>
      <c r="L138" s="68" t="s">
        <v>241</v>
      </c>
      <c r="Q138" s="73">
        <f t="shared" si="10"/>
        <v>0.84</v>
      </c>
      <c r="R138" s="127">
        <f t="shared" si="11"/>
        <v>0.56000000000000005</v>
      </c>
    </row>
    <row r="139" spans="1:254" s="73" customFormat="1" ht="21" customHeight="1">
      <c r="A139" s="84">
        <v>135</v>
      </c>
      <c r="B139" s="67" t="s">
        <v>1295</v>
      </c>
      <c r="C139" s="68" t="s">
        <v>1296</v>
      </c>
      <c r="D139" s="85" t="s">
        <v>241</v>
      </c>
      <c r="E139" s="70">
        <v>0.1</v>
      </c>
      <c r="F139" s="70">
        <v>0.1</v>
      </c>
      <c r="G139" s="65" t="s">
        <v>242</v>
      </c>
      <c r="H139" s="86" t="s">
        <v>243</v>
      </c>
      <c r="I139" s="72">
        <v>30</v>
      </c>
      <c r="J139" s="128">
        <v>30</v>
      </c>
      <c r="K139" s="114">
        <f t="shared" si="9"/>
        <v>0</v>
      </c>
      <c r="L139" s="68" t="s">
        <v>241</v>
      </c>
      <c r="Q139" s="73">
        <f t="shared" si="10"/>
        <v>3</v>
      </c>
      <c r="R139" s="127">
        <f t="shared" si="11"/>
        <v>3</v>
      </c>
    </row>
    <row r="140" spans="1:254" s="73" customFormat="1" ht="21" customHeight="1">
      <c r="A140" s="84">
        <v>136</v>
      </c>
      <c r="B140" s="67" t="s">
        <v>327</v>
      </c>
      <c r="C140" s="68" t="s">
        <v>1297</v>
      </c>
      <c r="D140" s="85" t="s">
        <v>241</v>
      </c>
      <c r="E140" s="70">
        <v>0.5</v>
      </c>
      <c r="F140" s="70">
        <v>0.5</v>
      </c>
      <c r="G140" s="65" t="s">
        <v>242</v>
      </c>
      <c r="H140" s="86" t="s">
        <v>243</v>
      </c>
      <c r="I140" s="72">
        <v>28</v>
      </c>
      <c r="J140" s="128">
        <v>28</v>
      </c>
      <c r="K140" s="114">
        <f t="shared" si="9"/>
        <v>0</v>
      </c>
      <c r="L140" s="68" t="s">
        <v>241</v>
      </c>
      <c r="Q140" s="73">
        <f t="shared" si="10"/>
        <v>14</v>
      </c>
      <c r="R140" s="127">
        <f t="shared" si="11"/>
        <v>14</v>
      </c>
    </row>
    <row r="141" spans="1:254" s="73" customFormat="1" ht="21" customHeight="1">
      <c r="A141" s="84">
        <v>137</v>
      </c>
      <c r="B141" s="67" t="s">
        <v>273</v>
      </c>
      <c r="C141" s="68" t="s">
        <v>1298</v>
      </c>
      <c r="D141" s="85" t="s">
        <v>241</v>
      </c>
      <c r="E141" s="70">
        <v>0.1</v>
      </c>
      <c r="F141" s="70">
        <v>0.1</v>
      </c>
      <c r="G141" s="65" t="s">
        <v>242</v>
      </c>
      <c r="H141" s="86" t="s">
        <v>243</v>
      </c>
      <c r="I141" s="72">
        <v>52</v>
      </c>
      <c r="J141" s="128">
        <v>52</v>
      </c>
      <c r="K141" s="114">
        <f t="shared" si="9"/>
        <v>0</v>
      </c>
      <c r="L141" s="68" t="s">
        <v>241</v>
      </c>
      <c r="Q141" s="73">
        <f t="shared" si="10"/>
        <v>5.2</v>
      </c>
      <c r="R141" s="127">
        <f t="shared" si="11"/>
        <v>5.2</v>
      </c>
    </row>
    <row r="142" spans="1:254" s="73" customFormat="1" ht="21" customHeight="1">
      <c r="A142" s="84">
        <v>138</v>
      </c>
      <c r="B142" s="67" t="s">
        <v>1096</v>
      </c>
      <c r="C142" s="68" t="s">
        <v>1299</v>
      </c>
      <c r="D142" s="85" t="s">
        <v>241</v>
      </c>
      <c r="E142" s="70">
        <v>10.6</v>
      </c>
      <c r="F142" s="87">
        <v>10.605</v>
      </c>
      <c r="G142" s="65" t="s">
        <v>242</v>
      </c>
      <c r="H142" s="86" t="s">
        <v>243</v>
      </c>
      <c r="I142" s="72">
        <v>10</v>
      </c>
      <c r="J142" s="128">
        <v>10</v>
      </c>
      <c r="K142" s="114">
        <f t="shared" si="9"/>
        <v>0</v>
      </c>
      <c r="L142" s="68" t="s">
        <v>241</v>
      </c>
      <c r="Q142" s="73">
        <f t="shared" si="10"/>
        <v>106</v>
      </c>
      <c r="R142" s="127">
        <f t="shared" si="11"/>
        <v>106.05</v>
      </c>
    </row>
    <row r="143" spans="1:254" s="73" customFormat="1" ht="21" customHeight="1">
      <c r="A143" s="84">
        <v>139</v>
      </c>
      <c r="B143" s="67" t="s">
        <v>1098</v>
      </c>
      <c r="C143" s="68" t="s">
        <v>1300</v>
      </c>
      <c r="D143" s="85" t="s">
        <v>241</v>
      </c>
      <c r="E143" s="70">
        <v>10.6</v>
      </c>
      <c r="F143" s="87">
        <v>10.625</v>
      </c>
      <c r="G143" s="65" t="s">
        <v>242</v>
      </c>
      <c r="H143" s="86" t="s">
        <v>243</v>
      </c>
      <c r="I143" s="72">
        <v>10</v>
      </c>
      <c r="J143" s="128">
        <v>10</v>
      </c>
      <c r="K143" s="114">
        <f t="shared" si="9"/>
        <v>0</v>
      </c>
      <c r="L143" s="68" t="s">
        <v>241</v>
      </c>
      <c r="Q143" s="73">
        <f t="shared" si="10"/>
        <v>106</v>
      </c>
      <c r="R143" s="127">
        <f t="shared" si="11"/>
        <v>106.25</v>
      </c>
    </row>
    <row r="144" spans="1:254" s="73" customFormat="1" ht="21" customHeight="1">
      <c r="A144" s="31">
        <v>140</v>
      </c>
      <c r="B144" s="32" t="s">
        <v>1301</v>
      </c>
      <c r="C144" s="33" t="s">
        <v>1302</v>
      </c>
      <c r="D144" s="81" t="s">
        <v>247</v>
      </c>
      <c r="E144" s="35">
        <v>44</v>
      </c>
      <c r="F144" s="82">
        <v>44.2</v>
      </c>
      <c r="G144" s="36" t="s">
        <v>242</v>
      </c>
      <c r="H144" s="123" t="s">
        <v>243</v>
      </c>
      <c r="I144" s="39">
        <v>15</v>
      </c>
      <c r="J144" s="130">
        <v>15</v>
      </c>
      <c r="K144" s="114">
        <f t="shared" ref="K144:K175" si="12">J144-I144</f>
        <v>0</v>
      </c>
      <c r="L144" s="68" t="s">
        <v>247</v>
      </c>
      <c r="M144" s="73">
        <v>12</v>
      </c>
      <c r="Q144" s="73">
        <f t="shared" si="10"/>
        <v>660</v>
      </c>
      <c r="R144" s="127">
        <f t="shared" si="11"/>
        <v>663</v>
      </c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  <c r="GN144" s="14"/>
      <c r="GO144" s="14"/>
      <c r="GP144" s="14"/>
      <c r="GQ144" s="14"/>
      <c r="GR144" s="14"/>
      <c r="GS144" s="14"/>
      <c r="GT144" s="14"/>
      <c r="GU144" s="14"/>
      <c r="GV144" s="14"/>
      <c r="GW144" s="14"/>
      <c r="GX144" s="14"/>
      <c r="GY144" s="14"/>
      <c r="GZ144" s="14"/>
      <c r="HA144" s="14"/>
      <c r="HB144" s="14"/>
      <c r="HC144" s="14"/>
      <c r="HD144" s="14"/>
      <c r="HE144" s="14"/>
      <c r="HF144" s="14"/>
      <c r="HG144" s="14"/>
      <c r="HH144" s="14"/>
      <c r="HI144" s="14"/>
      <c r="HJ144" s="14"/>
      <c r="HK144" s="14"/>
      <c r="HL144" s="14"/>
      <c r="HM144" s="14"/>
      <c r="HN144" s="14"/>
      <c r="HO144" s="14"/>
      <c r="HP144" s="14"/>
      <c r="HQ144" s="14"/>
      <c r="HR144" s="14"/>
      <c r="HS144" s="14"/>
      <c r="HT144" s="14"/>
      <c r="HU144" s="14"/>
      <c r="HV144" s="14"/>
      <c r="HW144" s="14"/>
      <c r="HX144" s="14"/>
      <c r="HY144" s="14"/>
      <c r="HZ144" s="14"/>
      <c r="IA144" s="14"/>
      <c r="IB144" s="14"/>
      <c r="IC144" s="14"/>
      <c r="ID144" s="14"/>
      <c r="IE144" s="14"/>
      <c r="IF144" s="14"/>
      <c r="IG144" s="14"/>
      <c r="IH144" s="14"/>
      <c r="II144" s="14"/>
      <c r="IJ144" s="14"/>
      <c r="IK144" s="14"/>
      <c r="IL144" s="14"/>
      <c r="IM144" s="14"/>
      <c r="IN144" s="14"/>
      <c r="IO144" s="14"/>
      <c r="IP144" s="14"/>
      <c r="IQ144" s="14"/>
      <c r="IR144" s="14"/>
      <c r="IS144" s="14"/>
      <c r="IT144" s="14"/>
    </row>
    <row r="145" spans="1:254" s="73" customFormat="1" ht="21" customHeight="1">
      <c r="A145" s="84">
        <v>141</v>
      </c>
      <c r="B145" s="67" t="s">
        <v>1303</v>
      </c>
      <c r="C145" s="68" t="s">
        <v>1304</v>
      </c>
      <c r="D145" s="85" t="s">
        <v>247</v>
      </c>
      <c r="E145" s="70">
        <v>17</v>
      </c>
      <c r="F145" s="89">
        <v>18.600000000000001</v>
      </c>
      <c r="G145" s="65" t="s">
        <v>242</v>
      </c>
      <c r="H145" s="86" t="s">
        <v>243</v>
      </c>
      <c r="I145" s="72">
        <v>10</v>
      </c>
      <c r="J145" s="128">
        <v>10</v>
      </c>
      <c r="K145" s="114">
        <f t="shared" si="12"/>
        <v>0</v>
      </c>
      <c r="L145" s="68" t="s">
        <v>247</v>
      </c>
      <c r="Q145" s="73">
        <f t="shared" si="10"/>
        <v>170</v>
      </c>
      <c r="R145" s="127">
        <f t="shared" si="11"/>
        <v>186</v>
      </c>
    </row>
    <row r="146" spans="1:254" s="73" customFormat="1" ht="21" customHeight="1">
      <c r="A146" s="84">
        <v>142</v>
      </c>
      <c r="B146" s="67" t="s">
        <v>819</v>
      </c>
      <c r="C146" s="68" t="s">
        <v>1305</v>
      </c>
      <c r="D146" s="85" t="s">
        <v>241</v>
      </c>
      <c r="E146" s="70">
        <v>5.0999999999999996</v>
      </c>
      <c r="F146" s="70">
        <v>5.0999999999999996</v>
      </c>
      <c r="G146" s="65" t="s">
        <v>242</v>
      </c>
      <c r="H146" s="86" t="s">
        <v>243</v>
      </c>
      <c r="I146" s="72">
        <v>4</v>
      </c>
      <c r="J146" s="128">
        <v>4</v>
      </c>
      <c r="K146" s="114">
        <f t="shared" si="12"/>
        <v>0</v>
      </c>
      <c r="L146" s="68" t="s">
        <v>241</v>
      </c>
      <c r="N146" s="88"/>
      <c r="Q146" s="73">
        <f t="shared" si="10"/>
        <v>20.399999999999999</v>
      </c>
      <c r="R146" s="127">
        <f t="shared" si="11"/>
        <v>20.399999999999999</v>
      </c>
    </row>
    <row r="147" spans="1:254" s="73" customFormat="1" ht="21" customHeight="1">
      <c r="A147" s="84">
        <v>143</v>
      </c>
      <c r="B147" s="67" t="s">
        <v>1306</v>
      </c>
      <c r="C147" s="68" t="s">
        <v>1307</v>
      </c>
      <c r="D147" s="85" t="s">
        <v>241</v>
      </c>
      <c r="E147" s="70">
        <v>16.7</v>
      </c>
      <c r="F147" s="70">
        <v>16.7</v>
      </c>
      <c r="G147" s="65" t="s">
        <v>242</v>
      </c>
      <c r="H147" s="86" t="s">
        <v>243</v>
      </c>
      <c r="I147" s="72">
        <v>4</v>
      </c>
      <c r="J147" s="128">
        <v>4</v>
      </c>
      <c r="K147" s="114">
        <f t="shared" si="12"/>
        <v>0</v>
      </c>
      <c r="L147" s="68" t="s">
        <v>241</v>
      </c>
      <c r="N147" s="88"/>
      <c r="Q147" s="73">
        <f t="shared" si="10"/>
        <v>66.8</v>
      </c>
      <c r="R147" s="127">
        <f t="shared" si="11"/>
        <v>66.8</v>
      </c>
    </row>
    <row r="148" spans="1:254" s="73" customFormat="1" ht="21" customHeight="1">
      <c r="A148" s="84">
        <v>144</v>
      </c>
      <c r="B148" s="67" t="s">
        <v>1221</v>
      </c>
      <c r="C148" s="68" t="s">
        <v>1308</v>
      </c>
      <c r="D148" s="85" t="s">
        <v>241</v>
      </c>
      <c r="E148" s="70">
        <v>5.8</v>
      </c>
      <c r="F148" s="70">
        <v>5.8</v>
      </c>
      <c r="G148" s="65" t="s">
        <v>242</v>
      </c>
      <c r="H148" s="86" t="s">
        <v>243</v>
      </c>
      <c r="I148" s="72">
        <v>27</v>
      </c>
      <c r="J148" s="128">
        <v>27</v>
      </c>
      <c r="K148" s="114">
        <f t="shared" si="12"/>
        <v>0</v>
      </c>
      <c r="L148" s="68" t="s">
        <v>241</v>
      </c>
      <c r="Q148" s="73">
        <f t="shared" si="10"/>
        <v>156.6</v>
      </c>
      <c r="R148" s="127">
        <f t="shared" si="11"/>
        <v>156.6</v>
      </c>
    </row>
    <row r="149" spans="1:254" s="73" customFormat="1" ht="21" customHeight="1">
      <c r="A149" s="84">
        <v>145</v>
      </c>
      <c r="B149" s="67" t="s">
        <v>496</v>
      </c>
      <c r="C149" s="68" t="s">
        <v>1309</v>
      </c>
      <c r="D149" s="85" t="s">
        <v>241</v>
      </c>
      <c r="E149" s="70">
        <v>3.3</v>
      </c>
      <c r="F149" s="70">
        <v>3.3</v>
      </c>
      <c r="G149" s="65" t="s">
        <v>242</v>
      </c>
      <c r="H149" s="86" t="s">
        <v>243</v>
      </c>
      <c r="I149" s="72">
        <v>29</v>
      </c>
      <c r="J149" s="128">
        <v>29</v>
      </c>
      <c r="K149" s="114">
        <f t="shared" si="12"/>
        <v>0</v>
      </c>
      <c r="L149" s="68" t="s">
        <v>241</v>
      </c>
      <c r="Q149" s="73">
        <f t="shared" si="10"/>
        <v>95.7</v>
      </c>
      <c r="R149" s="127">
        <f t="shared" si="11"/>
        <v>95.7</v>
      </c>
    </row>
    <row r="150" spans="1:254" s="73" customFormat="1" ht="21" customHeight="1">
      <c r="A150" s="84">
        <v>146</v>
      </c>
      <c r="B150" s="67" t="s">
        <v>1310</v>
      </c>
      <c r="C150" s="68" t="s">
        <v>1311</v>
      </c>
      <c r="D150" s="85" t="s">
        <v>241</v>
      </c>
      <c r="E150" s="70">
        <v>0.6</v>
      </c>
      <c r="F150" s="70">
        <v>0.6</v>
      </c>
      <c r="G150" s="65" t="s">
        <v>242</v>
      </c>
      <c r="H150" s="86" t="s">
        <v>243</v>
      </c>
      <c r="I150" s="72">
        <v>10</v>
      </c>
      <c r="J150" s="128">
        <v>10</v>
      </c>
      <c r="K150" s="114">
        <f t="shared" si="12"/>
        <v>0</v>
      </c>
      <c r="L150" s="68" t="s">
        <v>241</v>
      </c>
      <c r="Q150" s="73">
        <f t="shared" si="10"/>
        <v>6</v>
      </c>
      <c r="R150" s="127">
        <f t="shared" si="11"/>
        <v>6</v>
      </c>
    </row>
    <row r="151" spans="1:254" s="73" customFormat="1" ht="21" customHeight="1">
      <c r="A151" s="84">
        <v>147</v>
      </c>
      <c r="B151" s="67" t="s">
        <v>1312</v>
      </c>
      <c r="C151" s="68" t="s">
        <v>1313</v>
      </c>
      <c r="D151" s="85" t="s">
        <v>241</v>
      </c>
      <c r="E151" s="70">
        <v>0.21</v>
      </c>
      <c r="F151" s="89">
        <v>0.2</v>
      </c>
      <c r="G151" s="65" t="s">
        <v>242</v>
      </c>
      <c r="H151" s="86" t="s">
        <v>243</v>
      </c>
      <c r="I151" s="72">
        <v>24</v>
      </c>
      <c r="J151" s="128">
        <v>24</v>
      </c>
      <c r="K151" s="114">
        <f t="shared" si="12"/>
        <v>0</v>
      </c>
      <c r="L151" s="68" t="s">
        <v>241</v>
      </c>
      <c r="Q151" s="73">
        <f t="shared" si="10"/>
        <v>5.04</v>
      </c>
      <c r="R151" s="127">
        <f t="shared" si="11"/>
        <v>4.8</v>
      </c>
    </row>
    <row r="152" spans="1:254" s="73" customFormat="1" ht="21" customHeight="1">
      <c r="A152" s="84">
        <v>148</v>
      </c>
      <c r="B152" s="67" t="s">
        <v>602</v>
      </c>
      <c r="C152" s="68" t="s">
        <v>1314</v>
      </c>
      <c r="D152" s="85" t="s">
        <v>241</v>
      </c>
      <c r="E152" s="70">
        <v>1.9</v>
      </c>
      <c r="F152" s="70">
        <v>1.9</v>
      </c>
      <c r="G152" s="65" t="s">
        <v>242</v>
      </c>
      <c r="H152" s="86" t="s">
        <v>243</v>
      </c>
      <c r="I152" s="72">
        <v>16</v>
      </c>
      <c r="J152" s="128">
        <v>16</v>
      </c>
      <c r="K152" s="114">
        <f t="shared" si="12"/>
        <v>0</v>
      </c>
      <c r="L152" s="68" t="s">
        <v>241</v>
      </c>
      <c r="Q152" s="73">
        <f t="shared" si="10"/>
        <v>30.4</v>
      </c>
      <c r="R152" s="127">
        <f t="shared" si="11"/>
        <v>30.4</v>
      </c>
    </row>
    <row r="153" spans="1:254" s="73" customFormat="1" ht="21" customHeight="1">
      <c r="A153" s="31">
        <v>149</v>
      </c>
      <c r="B153" s="32" t="s">
        <v>358</v>
      </c>
      <c r="C153" s="33" t="s">
        <v>1315</v>
      </c>
      <c r="D153" s="81" t="s">
        <v>241</v>
      </c>
      <c r="E153" s="35">
        <v>40.299999999999997</v>
      </c>
      <c r="F153" s="35">
        <v>40.6</v>
      </c>
      <c r="G153" s="36" t="s">
        <v>242</v>
      </c>
      <c r="H153" s="123" t="s">
        <v>243</v>
      </c>
      <c r="I153" s="39">
        <v>10</v>
      </c>
      <c r="J153" s="130">
        <v>10</v>
      </c>
      <c r="K153" s="114">
        <f t="shared" si="12"/>
        <v>0</v>
      </c>
      <c r="L153" s="68" t="s">
        <v>241</v>
      </c>
      <c r="M153" s="73">
        <v>13</v>
      </c>
      <c r="Q153" s="73">
        <f t="shared" si="10"/>
        <v>403</v>
      </c>
      <c r="R153" s="127">
        <f t="shared" si="11"/>
        <v>406</v>
      </c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  <c r="GN153" s="14"/>
      <c r="GO153" s="14"/>
      <c r="GP153" s="14"/>
      <c r="GQ153" s="14"/>
      <c r="GR153" s="14"/>
      <c r="GS153" s="14"/>
      <c r="GT153" s="14"/>
      <c r="GU153" s="14"/>
      <c r="GV153" s="14"/>
      <c r="GW153" s="14"/>
      <c r="GX153" s="14"/>
      <c r="GY153" s="14"/>
      <c r="GZ153" s="14"/>
      <c r="HA153" s="14"/>
      <c r="HB153" s="14"/>
      <c r="HC153" s="14"/>
      <c r="HD153" s="14"/>
      <c r="HE153" s="14"/>
      <c r="HF153" s="14"/>
      <c r="HG153" s="14"/>
      <c r="HH153" s="14"/>
      <c r="HI153" s="14"/>
      <c r="HJ153" s="14"/>
      <c r="HK153" s="14"/>
      <c r="HL153" s="14"/>
      <c r="HM153" s="14"/>
      <c r="HN153" s="14"/>
      <c r="HO153" s="14"/>
      <c r="HP153" s="14"/>
      <c r="HQ153" s="14"/>
      <c r="HR153" s="14"/>
      <c r="HS153" s="14"/>
      <c r="HT153" s="14"/>
      <c r="HU153" s="14"/>
      <c r="HV153" s="14"/>
      <c r="HW153" s="14"/>
      <c r="HX153" s="14"/>
      <c r="HY153" s="14"/>
      <c r="HZ153" s="14"/>
      <c r="IA153" s="14"/>
      <c r="IB153" s="14"/>
      <c r="IC153" s="14"/>
      <c r="ID153" s="14"/>
      <c r="IE153" s="14"/>
      <c r="IF153" s="14"/>
      <c r="IG153" s="14"/>
      <c r="IH153" s="14"/>
      <c r="II153" s="14"/>
      <c r="IJ153" s="14"/>
      <c r="IK153" s="14"/>
      <c r="IL153" s="14"/>
      <c r="IM153" s="14"/>
      <c r="IN153" s="14"/>
      <c r="IO153" s="14"/>
      <c r="IP153" s="14"/>
      <c r="IQ153" s="14"/>
      <c r="IR153" s="14"/>
      <c r="IS153" s="14"/>
      <c r="IT153" s="14"/>
    </row>
    <row r="154" spans="1:254" s="73" customFormat="1" ht="21" customHeight="1">
      <c r="A154" s="84">
        <v>150</v>
      </c>
      <c r="B154" s="67" t="s">
        <v>267</v>
      </c>
      <c r="C154" s="68" t="s">
        <v>1316</v>
      </c>
      <c r="D154" s="85" t="s">
        <v>241</v>
      </c>
      <c r="E154" s="70">
        <v>6.7</v>
      </c>
      <c r="F154" s="70">
        <v>6.7</v>
      </c>
      <c r="G154" s="65" t="s">
        <v>242</v>
      </c>
      <c r="H154" s="86" t="s">
        <v>243</v>
      </c>
      <c r="I154" s="72">
        <v>8</v>
      </c>
      <c r="J154" s="128">
        <v>8</v>
      </c>
      <c r="K154" s="114">
        <f t="shared" si="12"/>
        <v>0</v>
      </c>
      <c r="L154" s="68" t="s">
        <v>241</v>
      </c>
      <c r="Q154" s="73">
        <f t="shared" si="10"/>
        <v>53.6</v>
      </c>
      <c r="R154" s="127">
        <f t="shared" si="11"/>
        <v>53.6</v>
      </c>
    </row>
    <row r="155" spans="1:254" s="73" customFormat="1" ht="21" customHeight="1">
      <c r="A155" s="31">
        <v>151</v>
      </c>
      <c r="B155" s="32" t="s">
        <v>1195</v>
      </c>
      <c r="C155" s="33" t="s">
        <v>1317</v>
      </c>
      <c r="D155" s="81" t="s">
        <v>247</v>
      </c>
      <c r="E155" s="35">
        <v>75</v>
      </c>
      <c r="F155" s="82">
        <v>75.900000000000006</v>
      </c>
      <c r="G155" s="36" t="s">
        <v>242</v>
      </c>
      <c r="H155" s="123" t="s">
        <v>243</v>
      </c>
      <c r="I155" s="39">
        <v>10</v>
      </c>
      <c r="J155" s="130">
        <v>10</v>
      </c>
      <c r="K155" s="114">
        <f t="shared" si="12"/>
        <v>0</v>
      </c>
      <c r="L155" s="68" t="s">
        <v>247</v>
      </c>
      <c r="M155" s="73">
        <v>14</v>
      </c>
      <c r="Q155" s="73">
        <f t="shared" si="10"/>
        <v>750</v>
      </c>
      <c r="R155" s="127">
        <f t="shared" si="11"/>
        <v>759</v>
      </c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  <c r="HE155" s="14"/>
      <c r="HF155" s="14"/>
      <c r="HG155" s="14"/>
      <c r="HH155" s="14"/>
      <c r="HI155" s="14"/>
      <c r="HJ155" s="14"/>
      <c r="HK155" s="14"/>
      <c r="HL155" s="14"/>
      <c r="HM155" s="14"/>
      <c r="HN155" s="14"/>
      <c r="HO155" s="14"/>
      <c r="HP155" s="14"/>
      <c r="HQ155" s="14"/>
      <c r="HR155" s="14"/>
      <c r="HS155" s="14"/>
      <c r="HT155" s="14"/>
      <c r="HU155" s="14"/>
      <c r="HV155" s="14"/>
      <c r="HW155" s="14"/>
      <c r="HX155" s="14"/>
      <c r="HY155" s="14"/>
      <c r="HZ155" s="14"/>
      <c r="IA155" s="14"/>
      <c r="IB155" s="14"/>
      <c r="IC155" s="14"/>
      <c r="ID155" s="14"/>
      <c r="IE155" s="14"/>
      <c r="IF155" s="14"/>
      <c r="IG155" s="14"/>
      <c r="IH155" s="14"/>
      <c r="II155" s="14"/>
      <c r="IJ155" s="14"/>
      <c r="IK155" s="14"/>
      <c r="IL155" s="14"/>
      <c r="IM155" s="14"/>
      <c r="IN155" s="14"/>
      <c r="IO155" s="14"/>
      <c r="IP155" s="14"/>
      <c r="IQ155" s="14"/>
      <c r="IR155" s="14"/>
      <c r="IS155" s="14"/>
      <c r="IT155" s="14"/>
    </row>
    <row r="156" spans="1:254" s="73" customFormat="1" ht="21" customHeight="1">
      <c r="A156" s="84">
        <v>152</v>
      </c>
      <c r="B156" s="67" t="s">
        <v>793</v>
      </c>
      <c r="C156" s="68" t="s">
        <v>1318</v>
      </c>
      <c r="D156" s="85" t="s">
        <v>241</v>
      </c>
      <c r="E156" s="70">
        <v>0.2</v>
      </c>
      <c r="F156" s="70">
        <v>0.2</v>
      </c>
      <c r="G156" s="65" t="s">
        <v>242</v>
      </c>
      <c r="H156" s="86" t="s">
        <v>243</v>
      </c>
      <c r="I156" s="72">
        <v>36</v>
      </c>
      <c r="J156" s="128">
        <v>36</v>
      </c>
      <c r="K156" s="114">
        <f t="shared" si="12"/>
        <v>0</v>
      </c>
      <c r="L156" s="68" t="s">
        <v>241</v>
      </c>
      <c r="Q156" s="73">
        <f t="shared" si="10"/>
        <v>7.2</v>
      </c>
      <c r="R156" s="127">
        <f t="shared" si="11"/>
        <v>7.2</v>
      </c>
    </row>
    <row r="157" spans="1:254" s="73" customFormat="1" ht="21" customHeight="1">
      <c r="A157" s="84">
        <v>153</v>
      </c>
      <c r="B157" s="67" t="s">
        <v>1319</v>
      </c>
      <c r="C157" s="68" t="s">
        <v>1320</v>
      </c>
      <c r="D157" s="85" t="s">
        <v>241</v>
      </c>
      <c r="E157" s="70">
        <v>1.2</v>
      </c>
      <c r="F157" s="70">
        <v>1.2</v>
      </c>
      <c r="G157" s="65" t="s">
        <v>242</v>
      </c>
      <c r="H157" s="86" t="s">
        <v>243</v>
      </c>
      <c r="I157" s="72">
        <v>58</v>
      </c>
      <c r="J157" s="128">
        <v>58</v>
      </c>
      <c r="K157" s="114">
        <f t="shared" si="12"/>
        <v>0</v>
      </c>
      <c r="L157" s="68" t="s">
        <v>241</v>
      </c>
      <c r="N157" s="88"/>
      <c r="Q157" s="73">
        <f t="shared" si="10"/>
        <v>69.599999999999994</v>
      </c>
      <c r="R157" s="127">
        <f t="shared" si="11"/>
        <v>69.599999999999994</v>
      </c>
    </row>
    <row r="158" spans="1:254" s="73" customFormat="1" ht="21" customHeight="1">
      <c r="A158" s="84">
        <v>154</v>
      </c>
      <c r="B158" s="67" t="s">
        <v>1321</v>
      </c>
      <c r="C158" s="68" t="s">
        <v>1322</v>
      </c>
      <c r="D158" s="85" t="s">
        <v>241</v>
      </c>
      <c r="E158" s="70">
        <v>0.2</v>
      </c>
      <c r="F158" s="70">
        <v>0.2</v>
      </c>
      <c r="G158" s="65" t="s">
        <v>242</v>
      </c>
      <c r="H158" s="86" t="s">
        <v>243</v>
      </c>
      <c r="I158" s="72">
        <v>16</v>
      </c>
      <c r="J158" s="128">
        <v>16</v>
      </c>
      <c r="K158" s="114">
        <f t="shared" si="12"/>
        <v>0</v>
      </c>
      <c r="L158" s="68" t="s">
        <v>241</v>
      </c>
      <c r="Q158" s="73">
        <f t="shared" si="10"/>
        <v>3.2</v>
      </c>
      <c r="R158" s="127">
        <f t="shared" si="11"/>
        <v>3.2</v>
      </c>
    </row>
    <row r="159" spans="1:254" s="73" customFormat="1" ht="21" customHeight="1">
      <c r="A159" s="84">
        <v>155</v>
      </c>
      <c r="B159" s="67" t="s">
        <v>249</v>
      </c>
      <c r="C159" s="68" t="s">
        <v>1323</v>
      </c>
      <c r="D159" s="85" t="s">
        <v>241</v>
      </c>
      <c r="E159" s="70">
        <v>19</v>
      </c>
      <c r="F159" s="70">
        <v>19</v>
      </c>
      <c r="G159" s="65" t="s">
        <v>242</v>
      </c>
      <c r="H159" s="86" t="s">
        <v>243</v>
      </c>
      <c r="I159" s="72">
        <v>12</v>
      </c>
      <c r="J159" s="128">
        <v>12</v>
      </c>
      <c r="K159" s="114">
        <f t="shared" si="12"/>
        <v>0</v>
      </c>
      <c r="L159" s="68" t="s">
        <v>241</v>
      </c>
      <c r="Q159" s="73">
        <f t="shared" si="10"/>
        <v>228</v>
      </c>
      <c r="R159" s="127">
        <f t="shared" si="11"/>
        <v>228</v>
      </c>
    </row>
    <row r="160" spans="1:254" s="73" customFormat="1" ht="21" customHeight="1">
      <c r="A160" s="84">
        <v>156</v>
      </c>
      <c r="B160" s="67" t="s">
        <v>450</v>
      </c>
      <c r="C160" s="68" t="s">
        <v>1324</v>
      </c>
      <c r="D160" s="85" t="s">
        <v>241</v>
      </c>
      <c r="E160" s="70">
        <v>0.6</v>
      </c>
      <c r="F160" s="70">
        <v>0.6</v>
      </c>
      <c r="G160" s="65" t="s">
        <v>242</v>
      </c>
      <c r="H160" s="86" t="s">
        <v>243</v>
      </c>
      <c r="I160" s="72">
        <v>8</v>
      </c>
      <c r="J160" s="128">
        <v>8</v>
      </c>
      <c r="K160" s="114">
        <f t="shared" si="12"/>
        <v>0</v>
      </c>
      <c r="L160" s="68" t="s">
        <v>241</v>
      </c>
      <c r="Q160" s="73">
        <f t="shared" si="10"/>
        <v>4.8</v>
      </c>
      <c r="R160" s="127">
        <f t="shared" si="11"/>
        <v>4.8</v>
      </c>
    </row>
    <row r="161" spans="1:254" s="73" customFormat="1" ht="21" customHeight="1">
      <c r="A161" s="31">
        <v>157</v>
      </c>
      <c r="B161" s="32" t="s">
        <v>1325</v>
      </c>
      <c r="C161" s="33" t="s">
        <v>1326</v>
      </c>
      <c r="D161" s="81" t="s">
        <v>247</v>
      </c>
      <c r="E161" s="35">
        <v>28.5</v>
      </c>
      <c r="F161" s="82">
        <v>28.8</v>
      </c>
      <c r="G161" s="36" t="s">
        <v>242</v>
      </c>
      <c r="H161" s="123" t="s">
        <v>243</v>
      </c>
      <c r="I161" s="39">
        <v>34</v>
      </c>
      <c r="J161" s="130">
        <v>34</v>
      </c>
      <c r="K161" s="114">
        <f t="shared" si="12"/>
        <v>0</v>
      </c>
      <c r="L161" s="68" t="s">
        <v>247</v>
      </c>
      <c r="M161" s="73">
        <v>15</v>
      </c>
      <c r="Q161" s="73">
        <f t="shared" si="10"/>
        <v>969</v>
      </c>
      <c r="R161" s="127">
        <f t="shared" si="11"/>
        <v>979.2</v>
      </c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  <c r="GN161" s="14"/>
      <c r="GO161" s="14"/>
      <c r="GP161" s="14"/>
      <c r="GQ161" s="14"/>
      <c r="GR161" s="14"/>
      <c r="GS161" s="14"/>
      <c r="GT161" s="14"/>
      <c r="GU161" s="14"/>
      <c r="GV161" s="14"/>
      <c r="GW161" s="14"/>
      <c r="GX161" s="14"/>
      <c r="GY161" s="14"/>
      <c r="GZ161" s="14"/>
      <c r="HA161" s="14"/>
      <c r="HB161" s="14"/>
      <c r="HC161" s="14"/>
      <c r="HD161" s="14"/>
      <c r="HE161" s="14"/>
      <c r="HF161" s="14"/>
      <c r="HG161" s="14"/>
      <c r="HH161" s="14"/>
      <c r="HI161" s="14"/>
      <c r="HJ161" s="14"/>
      <c r="HK161" s="14"/>
      <c r="HL161" s="14"/>
      <c r="HM161" s="14"/>
      <c r="HN161" s="14"/>
      <c r="HO161" s="14"/>
      <c r="HP161" s="14"/>
      <c r="HQ161" s="14"/>
      <c r="HR161" s="14"/>
      <c r="HS161" s="14"/>
      <c r="HT161" s="14"/>
      <c r="HU161" s="14"/>
      <c r="HV161" s="14"/>
      <c r="HW161" s="14"/>
      <c r="HX161" s="14"/>
      <c r="HY161" s="14"/>
      <c r="HZ161" s="14"/>
      <c r="IA161" s="14"/>
      <c r="IB161" s="14"/>
      <c r="IC161" s="14"/>
      <c r="ID161" s="14"/>
      <c r="IE161" s="14"/>
      <c r="IF161" s="14"/>
      <c r="IG161" s="14"/>
      <c r="IH161" s="14"/>
      <c r="II161" s="14"/>
      <c r="IJ161" s="14"/>
      <c r="IK161" s="14"/>
      <c r="IL161" s="14"/>
      <c r="IM161" s="14"/>
      <c r="IN161" s="14"/>
      <c r="IO161" s="14"/>
      <c r="IP161" s="14"/>
      <c r="IQ161" s="14"/>
      <c r="IR161" s="14"/>
      <c r="IS161" s="14"/>
      <c r="IT161" s="14"/>
    </row>
    <row r="162" spans="1:254" s="73" customFormat="1" ht="21" customHeight="1">
      <c r="A162" s="31">
        <v>158</v>
      </c>
      <c r="B162" s="32" t="s">
        <v>1327</v>
      </c>
      <c r="C162" s="33" t="s">
        <v>1328</v>
      </c>
      <c r="D162" s="81" t="s">
        <v>247</v>
      </c>
      <c r="E162" s="35">
        <v>202</v>
      </c>
      <c r="F162" s="82">
        <v>202</v>
      </c>
      <c r="G162" s="36" t="s">
        <v>242</v>
      </c>
      <c r="H162" s="123" t="s">
        <v>243</v>
      </c>
      <c r="I162" s="39">
        <v>10</v>
      </c>
      <c r="J162" s="130">
        <v>10</v>
      </c>
      <c r="K162" s="114">
        <f t="shared" si="12"/>
        <v>0</v>
      </c>
      <c r="L162" s="68" t="s">
        <v>247</v>
      </c>
      <c r="M162" s="73">
        <v>16</v>
      </c>
      <c r="Q162" s="73">
        <f t="shared" si="10"/>
        <v>2020</v>
      </c>
      <c r="R162" s="127">
        <f t="shared" si="11"/>
        <v>2020</v>
      </c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  <c r="GN162" s="14"/>
      <c r="GO162" s="14"/>
      <c r="GP162" s="14"/>
      <c r="GQ162" s="14"/>
      <c r="GR162" s="14"/>
      <c r="GS162" s="14"/>
      <c r="GT162" s="14"/>
      <c r="GU162" s="14"/>
      <c r="GV162" s="14"/>
      <c r="GW162" s="14"/>
      <c r="GX162" s="14"/>
      <c r="GY162" s="14"/>
      <c r="GZ162" s="14"/>
      <c r="HA162" s="14"/>
      <c r="HB162" s="14"/>
      <c r="HC162" s="14"/>
      <c r="HD162" s="14"/>
      <c r="HE162" s="14"/>
      <c r="HF162" s="14"/>
      <c r="HG162" s="14"/>
      <c r="HH162" s="14"/>
      <c r="HI162" s="14"/>
      <c r="HJ162" s="14"/>
      <c r="HK162" s="14"/>
      <c r="HL162" s="14"/>
      <c r="HM162" s="14"/>
      <c r="HN162" s="14"/>
      <c r="HO162" s="14"/>
      <c r="HP162" s="14"/>
      <c r="HQ162" s="14"/>
      <c r="HR162" s="14"/>
      <c r="HS162" s="14"/>
      <c r="HT162" s="14"/>
      <c r="HU162" s="14"/>
      <c r="HV162" s="14"/>
      <c r="HW162" s="14"/>
      <c r="HX162" s="14"/>
      <c r="HY162" s="14"/>
      <c r="HZ162" s="14"/>
      <c r="IA162" s="14"/>
      <c r="IB162" s="14"/>
      <c r="IC162" s="14"/>
      <c r="ID162" s="14"/>
      <c r="IE162" s="14"/>
      <c r="IF162" s="14"/>
      <c r="IG162" s="14"/>
      <c r="IH162" s="14"/>
      <c r="II162" s="14"/>
      <c r="IJ162" s="14"/>
      <c r="IK162" s="14"/>
      <c r="IL162" s="14"/>
      <c r="IM162" s="14"/>
      <c r="IN162" s="14"/>
      <c r="IO162" s="14"/>
      <c r="IP162" s="14"/>
      <c r="IQ162" s="14"/>
      <c r="IR162" s="14"/>
      <c r="IS162" s="14"/>
      <c r="IT162" s="14"/>
    </row>
    <row r="163" spans="1:254" s="73" customFormat="1" ht="21" customHeight="1">
      <c r="A163" s="84">
        <v>159</v>
      </c>
      <c r="B163" s="67" t="s">
        <v>1329</v>
      </c>
      <c r="C163" s="68" t="s">
        <v>1330</v>
      </c>
      <c r="D163" s="85" t="s">
        <v>241</v>
      </c>
      <c r="E163" s="70">
        <v>4.5</v>
      </c>
      <c r="F163" s="70">
        <v>4.5</v>
      </c>
      <c r="G163" s="65" t="s">
        <v>242</v>
      </c>
      <c r="H163" s="86" t="s">
        <v>243</v>
      </c>
      <c r="I163" s="72">
        <v>24</v>
      </c>
      <c r="J163" s="128">
        <v>24</v>
      </c>
      <c r="K163" s="114">
        <f t="shared" si="12"/>
        <v>0</v>
      </c>
      <c r="L163" s="68" t="s">
        <v>241</v>
      </c>
      <c r="N163" s="88"/>
      <c r="Q163" s="73">
        <f t="shared" si="10"/>
        <v>108</v>
      </c>
      <c r="R163" s="127">
        <f t="shared" si="11"/>
        <v>108</v>
      </c>
    </row>
    <row r="164" spans="1:254" s="73" customFormat="1" ht="21" customHeight="1">
      <c r="A164" s="84">
        <v>161</v>
      </c>
      <c r="B164" s="67" t="s">
        <v>1331</v>
      </c>
      <c r="C164" s="68" t="s">
        <v>1332</v>
      </c>
      <c r="D164" s="85" t="s">
        <v>247</v>
      </c>
      <c r="E164" s="70">
        <v>5</v>
      </c>
      <c r="F164" s="89">
        <v>5.7</v>
      </c>
      <c r="G164" s="65" t="s">
        <v>242</v>
      </c>
      <c r="H164" s="86" t="s">
        <v>243</v>
      </c>
      <c r="I164" s="72">
        <v>10</v>
      </c>
      <c r="J164" s="128">
        <v>10</v>
      </c>
      <c r="K164" s="114">
        <f t="shared" si="12"/>
        <v>0</v>
      </c>
      <c r="L164" s="68" t="s">
        <v>247</v>
      </c>
      <c r="Q164" s="73">
        <f t="shared" si="10"/>
        <v>50</v>
      </c>
      <c r="R164" s="127">
        <f t="shared" si="11"/>
        <v>57</v>
      </c>
    </row>
    <row r="165" spans="1:254" s="73" customFormat="1" ht="21" customHeight="1">
      <c r="A165" s="31">
        <v>163</v>
      </c>
      <c r="B165" s="32" t="s">
        <v>1331</v>
      </c>
      <c r="C165" s="33" t="s">
        <v>1333</v>
      </c>
      <c r="D165" s="81" t="s">
        <v>247</v>
      </c>
      <c r="E165" s="35">
        <v>47</v>
      </c>
      <c r="F165" s="82">
        <v>5.7</v>
      </c>
      <c r="G165" s="36" t="s">
        <v>242</v>
      </c>
      <c r="H165" s="123" t="s">
        <v>243</v>
      </c>
      <c r="I165" s="39">
        <v>10</v>
      </c>
      <c r="J165" s="130">
        <v>10</v>
      </c>
      <c r="K165" s="114">
        <f t="shared" si="12"/>
        <v>0</v>
      </c>
      <c r="L165" s="68" t="s">
        <v>247</v>
      </c>
      <c r="M165" s="73">
        <v>17</v>
      </c>
      <c r="N165" s="88"/>
      <c r="Q165" s="73">
        <f t="shared" si="10"/>
        <v>470</v>
      </c>
      <c r="R165" s="127">
        <f t="shared" si="11"/>
        <v>57</v>
      </c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  <c r="GN165" s="14"/>
      <c r="GO165" s="14"/>
      <c r="GP165" s="14"/>
      <c r="GQ165" s="14"/>
      <c r="GR165" s="14"/>
      <c r="GS165" s="14"/>
      <c r="GT165" s="14"/>
      <c r="GU165" s="14"/>
      <c r="GV165" s="14"/>
      <c r="GW165" s="14"/>
      <c r="GX165" s="14"/>
      <c r="GY165" s="14"/>
      <c r="GZ165" s="14"/>
      <c r="HA165" s="14"/>
      <c r="HB165" s="14"/>
      <c r="HC165" s="14"/>
      <c r="HD165" s="14"/>
      <c r="HE165" s="14"/>
      <c r="HF165" s="14"/>
      <c r="HG165" s="14"/>
      <c r="HH165" s="14"/>
      <c r="HI165" s="14"/>
      <c r="HJ165" s="14"/>
      <c r="HK165" s="14"/>
      <c r="HL165" s="14"/>
      <c r="HM165" s="14"/>
      <c r="HN165" s="14"/>
      <c r="HO165" s="14"/>
      <c r="HP165" s="14"/>
      <c r="HQ165" s="14"/>
      <c r="HR165" s="14"/>
      <c r="HS165" s="14"/>
      <c r="HT165" s="14"/>
      <c r="HU165" s="14"/>
      <c r="HV165" s="14"/>
      <c r="HW165" s="14"/>
      <c r="HX165" s="14"/>
      <c r="HY165" s="14"/>
      <c r="HZ165" s="14"/>
      <c r="IA165" s="14"/>
      <c r="IB165" s="14"/>
      <c r="IC165" s="14"/>
      <c r="ID165" s="14"/>
      <c r="IE165" s="14"/>
      <c r="IF165" s="14"/>
      <c r="IG165" s="14"/>
      <c r="IH165" s="14"/>
      <c r="II165" s="14"/>
      <c r="IJ165" s="14"/>
      <c r="IK165" s="14"/>
      <c r="IL165" s="14"/>
      <c r="IM165" s="14"/>
      <c r="IN165" s="14"/>
      <c r="IO165" s="14"/>
      <c r="IP165" s="14"/>
      <c r="IQ165" s="14"/>
      <c r="IR165" s="14"/>
      <c r="IS165" s="14"/>
      <c r="IT165" s="14"/>
    </row>
    <row r="166" spans="1:254" s="73" customFormat="1" ht="21" customHeight="1">
      <c r="A166" s="84">
        <v>164</v>
      </c>
      <c r="B166" s="67" t="s">
        <v>450</v>
      </c>
      <c r="C166" s="68" t="s">
        <v>1334</v>
      </c>
      <c r="D166" s="85" t="s">
        <v>241</v>
      </c>
      <c r="E166" s="70">
        <v>0.28000000000000003</v>
      </c>
      <c r="F166" s="89">
        <v>0.3</v>
      </c>
      <c r="G166" s="65" t="s">
        <v>242</v>
      </c>
      <c r="H166" s="86" t="s">
        <v>243</v>
      </c>
      <c r="I166" s="72">
        <v>6</v>
      </c>
      <c r="J166" s="128">
        <v>6</v>
      </c>
      <c r="K166" s="114">
        <f t="shared" si="12"/>
        <v>0</v>
      </c>
      <c r="L166" s="68" t="s">
        <v>241</v>
      </c>
      <c r="N166" s="88"/>
      <c r="Q166" s="73">
        <f t="shared" si="10"/>
        <v>1.68</v>
      </c>
      <c r="R166" s="127">
        <f t="shared" si="11"/>
        <v>1.8</v>
      </c>
    </row>
    <row r="167" spans="1:254" s="73" customFormat="1" ht="21" customHeight="1">
      <c r="A167" s="84">
        <v>165</v>
      </c>
      <c r="B167" s="67" t="s">
        <v>1327</v>
      </c>
      <c r="C167" s="68" t="s">
        <v>1335</v>
      </c>
      <c r="D167" s="85" t="s">
        <v>247</v>
      </c>
      <c r="E167" s="70">
        <v>122</v>
      </c>
      <c r="F167" s="89">
        <v>125.6</v>
      </c>
      <c r="G167" s="65" t="s">
        <v>242</v>
      </c>
      <c r="H167" s="86" t="s">
        <v>243</v>
      </c>
      <c r="I167" s="72">
        <v>16</v>
      </c>
      <c r="J167" s="133">
        <v>14</v>
      </c>
      <c r="K167" s="114">
        <f t="shared" si="12"/>
        <v>-2</v>
      </c>
      <c r="L167" s="68" t="s">
        <v>247</v>
      </c>
      <c r="M167" s="73">
        <v>18</v>
      </c>
      <c r="N167" s="88"/>
      <c r="Q167" s="73">
        <f t="shared" si="10"/>
        <v>1952</v>
      </c>
      <c r="R167" s="127">
        <f t="shared" si="11"/>
        <v>1758.4</v>
      </c>
    </row>
    <row r="168" spans="1:254" s="73" customFormat="1" ht="21" customHeight="1">
      <c r="A168" s="134">
        <v>166</v>
      </c>
      <c r="B168" s="135" t="s">
        <v>1336</v>
      </c>
      <c r="C168" s="136" t="s">
        <v>1337</v>
      </c>
      <c r="D168" s="137" t="s">
        <v>247</v>
      </c>
      <c r="E168" s="138">
        <v>14</v>
      </c>
      <c r="F168" s="139">
        <v>12.5</v>
      </c>
      <c r="G168" s="140" t="s">
        <v>242</v>
      </c>
      <c r="H168" s="141" t="s">
        <v>243</v>
      </c>
      <c r="I168" s="142">
        <v>10</v>
      </c>
      <c r="J168" s="143">
        <v>10</v>
      </c>
      <c r="K168" s="114">
        <f t="shared" si="12"/>
        <v>0</v>
      </c>
      <c r="L168" s="68" t="s">
        <v>247</v>
      </c>
      <c r="Q168" s="73">
        <f t="shared" si="10"/>
        <v>140</v>
      </c>
      <c r="R168" s="127">
        <f t="shared" si="11"/>
        <v>125</v>
      </c>
    </row>
    <row r="169" spans="1:254" s="73" customFormat="1" ht="21" customHeight="1">
      <c r="A169" s="84">
        <v>167</v>
      </c>
      <c r="B169" s="67" t="s">
        <v>760</v>
      </c>
      <c r="C169" s="68" t="s">
        <v>1338</v>
      </c>
      <c r="D169" s="85" t="s">
        <v>241</v>
      </c>
      <c r="E169" s="70">
        <v>0.18</v>
      </c>
      <c r="F169" s="70">
        <v>0.18</v>
      </c>
      <c r="G169" s="65" t="s">
        <v>242</v>
      </c>
      <c r="H169" s="86" t="s">
        <v>243</v>
      </c>
      <c r="I169" s="72">
        <v>28</v>
      </c>
      <c r="J169" s="128">
        <v>28</v>
      </c>
      <c r="K169" s="114">
        <f t="shared" si="12"/>
        <v>0</v>
      </c>
      <c r="L169" s="68" t="s">
        <v>241</v>
      </c>
      <c r="N169" s="88"/>
      <c r="Q169" s="73">
        <f t="shared" si="10"/>
        <v>5.04</v>
      </c>
      <c r="R169" s="127">
        <f t="shared" si="11"/>
        <v>5.04</v>
      </c>
    </row>
    <row r="170" spans="1:254" s="73" customFormat="1" ht="21" customHeight="1">
      <c r="A170" s="84">
        <v>168</v>
      </c>
      <c r="B170" s="67" t="s">
        <v>1331</v>
      </c>
      <c r="C170" s="68" t="s">
        <v>1339</v>
      </c>
      <c r="D170" s="85" t="s">
        <v>247</v>
      </c>
      <c r="E170" s="70">
        <v>58</v>
      </c>
      <c r="F170" s="70">
        <v>58.5</v>
      </c>
      <c r="G170" s="144" t="s">
        <v>242</v>
      </c>
      <c r="H170" s="97" t="s">
        <v>243</v>
      </c>
      <c r="I170" s="72">
        <v>10</v>
      </c>
      <c r="J170" s="72">
        <v>10</v>
      </c>
      <c r="K170" s="114">
        <f t="shared" si="12"/>
        <v>0</v>
      </c>
      <c r="L170" s="68" t="s">
        <v>247</v>
      </c>
      <c r="M170" s="73">
        <v>19</v>
      </c>
      <c r="N170" s="88"/>
      <c r="Q170" s="73">
        <f t="shared" si="10"/>
        <v>580</v>
      </c>
      <c r="R170" s="127">
        <f t="shared" si="11"/>
        <v>585</v>
      </c>
    </row>
    <row r="171" spans="1:254" s="73" customFormat="1" ht="21" customHeight="1">
      <c r="A171" s="31">
        <v>169</v>
      </c>
      <c r="B171" s="32" t="s">
        <v>1340</v>
      </c>
      <c r="C171" s="33" t="s">
        <v>1341</v>
      </c>
      <c r="D171" s="81" t="s">
        <v>247</v>
      </c>
      <c r="E171" s="35">
        <v>39</v>
      </c>
      <c r="F171" s="82">
        <v>39.6</v>
      </c>
      <c r="G171" s="36" t="s">
        <v>242</v>
      </c>
      <c r="H171" s="123" t="s">
        <v>243</v>
      </c>
      <c r="I171" s="39">
        <v>10</v>
      </c>
      <c r="J171" s="130">
        <v>10</v>
      </c>
      <c r="K171" s="114">
        <f t="shared" si="12"/>
        <v>0</v>
      </c>
      <c r="L171" s="68" t="s">
        <v>247</v>
      </c>
      <c r="M171" s="73">
        <v>20</v>
      </c>
      <c r="Q171" s="73">
        <f t="shared" si="10"/>
        <v>390</v>
      </c>
      <c r="R171" s="127">
        <f t="shared" si="11"/>
        <v>396</v>
      </c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  <c r="GN171" s="14"/>
      <c r="GO171" s="14"/>
      <c r="GP171" s="14"/>
      <c r="GQ171" s="14"/>
      <c r="GR171" s="14"/>
      <c r="GS171" s="14"/>
      <c r="GT171" s="14"/>
      <c r="GU171" s="14"/>
      <c r="GV171" s="14"/>
      <c r="GW171" s="14"/>
      <c r="GX171" s="14"/>
      <c r="GY171" s="14"/>
      <c r="GZ171" s="14"/>
      <c r="HA171" s="14"/>
      <c r="HB171" s="14"/>
      <c r="HC171" s="14"/>
      <c r="HD171" s="14"/>
      <c r="HE171" s="14"/>
      <c r="HF171" s="14"/>
      <c r="HG171" s="14"/>
      <c r="HH171" s="14"/>
      <c r="HI171" s="14"/>
      <c r="HJ171" s="14"/>
      <c r="HK171" s="14"/>
      <c r="HL171" s="14"/>
      <c r="HM171" s="14"/>
      <c r="HN171" s="14"/>
      <c r="HO171" s="14"/>
      <c r="HP171" s="14"/>
      <c r="HQ171" s="14"/>
      <c r="HR171" s="14"/>
      <c r="HS171" s="14"/>
      <c r="HT171" s="14"/>
      <c r="HU171" s="14"/>
      <c r="HV171" s="14"/>
      <c r="HW171" s="14"/>
      <c r="HX171" s="14"/>
      <c r="HY171" s="14"/>
      <c r="HZ171" s="14"/>
      <c r="IA171" s="14"/>
      <c r="IB171" s="14"/>
      <c r="IC171" s="14"/>
      <c r="ID171" s="14"/>
      <c r="IE171" s="14"/>
      <c r="IF171" s="14"/>
      <c r="IG171" s="14"/>
      <c r="IH171" s="14"/>
      <c r="II171" s="14"/>
      <c r="IJ171" s="14"/>
      <c r="IK171" s="14"/>
      <c r="IL171" s="14"/>
      <c r="IM171" s="14"/>
      <c r="IN171" s="14"/>
      <c r="IO171" s="14"/>
      <c r="IP171" s="14"/>
      <c r="IQ171" s="14"/>
      <c r="IR171" s="14"/>
      <c r="IS171" s="14"/>
      <c r="IT171" s="14"/>
    </row>
    <row r="172" spans="1:254" s="73" customFormat="1" ht="21" customHeight="1">
      <c r="A172" s="31">
        <v>170</v>
      </c>
      <c r="B172" s="32" t="s">
        <v>1342</v>
      </c>
      <c r="C172" s="33" t="s">
        <v>1343</v>
      </c>
      <c r="D172" s="81" t="s">
        <v>247</v>
      </c>
      <c r="E172" s="35">
        <v>39</v>
      </c>
      <c r="F172" s="35">
        <v>39.799999999999997</v>
      </c>
      <c r="G172" s="36" t="s">
        <v>242</v>
      </c>
      <c r="H172" s="123" t="s">
        <v>243</v>
      </c>
      <c r="I172" s="39">
        <v>20</v>
      </c>
      <c r="J172" s="130">
        <v>20</v>
      </c>
      <c r="K172" s="114">
        <f t="shared" si="12"/>
        <v>0</v>
      </c>
      <c r="L172" s="68" t="s">
        <v>247</v>
      </c>
      <c r="M172" s="73">
        <v>21</v>
      </c>
      <c r="N172" s="88"/>
      <c r="Q172" s="73">
        <f t="shared" si="10"/>
        <v>780</v>
      </c>
      <c r="R172" s="127">
        <f t="shared" si="11"/>
        <v>796</v>
      </c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  <c r="GN172" s="14"/>
      <c r="GO172" s="14"/>
      <c r="GP172" s="14"/>
      <c r="GQ172" s="14"/>
      <c r="GR172" s="14"/>
      <c r="GS172" s="14"/>
      <c r="GT172" s="14"/>
      <c r="GU172" s="14"/>
      <c r="GV172" s="14"/>
      <c r="GW172" s="14"/>
      <c r="GX172" s="14"/>
      <c r="GY172" s="14"/>
      <c r="GZ172" s="14"/>
      <c r="HA172" s="14"/>
      <c r="HB172" s="14"/>
      <c r="HC172" s="14"/>
      <c r="HD172" s="14"/>
      <c r="HE172" s="14"/>
      <c r="HF172" s="14"/>
      <c r="HG172" s="14"/>
      <c r="HH172" s="14"/>
      <c r="HI172" s="14"/>
      <c r="HJ172" s="14"/>
      <c r="HK172" s="14"/>
      <c r="HL172" s="14"/>
      <c r="HM172" s="14"/>
      <c r="HN172" s="14"/>
      <c r="HO172" s="14"/>
      <c r="HP172" s="14"/>
      <c r="HQ172" s="14"/>
      <c r="HR172" s="14"/>
      <c r="HS172" s="14"/>
      <c r="HT172" s="14"/>
      <c r="HU172" s="14"/>
      <c r="HV172" s="14"/>
      <c r="HW172" s="14"/>
      <c r="HX172" s="14"/>
      <c r="HY172" s="14"/>
      <c r="HZ172" s="14"/>
      <c r="IA172" s="14"/>
      <c r="IB172" s="14"/>
      <c r="IC172" s="14"/>
      <c r="ID172" s="14"/>
      <c r="IE172" s="14"/>
      <c r="IF172" s="14"/>
      <c r="IG172" s="14"/>
      <c r="IH172" s="14"/>
      <c r="II172" s="14"/>
      <c r="IJ172" s="14"/>
      <c r="IK172" s="14"/>
      <c r="IL172" s="14"/>
      <c r="IM172" s="14"/>
      <c r="IN172" s="14"/>
      <c r="IO172" s="14"/>
      <c r="IP172" s="14"/>
      <c r="IQ172" s="14"/>
      <c r="IR172" s="14"/>
      <c r="IS172" s="14"/>
      <c r="IT172" s="14"/>
    </row>
    <row r="173" spans="1:254" s="73" customFormat="1" ht="21" customHeight="1">
      <c r="A173" s="84">
        <v>171</v>
      </c>
      <c r="B173" s="67" t="s">
        <v>1344</v>
      </c>
      <c r="C173" s="68" t="s">
        <v>1345</v>
      </c>
      <c r="D173" s="85" t="s">
        <v>247</v>
      </c>
      <c r="E173" s="70">
        <v>22</v>
      </c>
      <c r="F173" s="89">
        <v>21.8</v>
      </c>
      <c r="G173" s="65" t="s">
        <v>242</v>
      </c>
      <c r="H173" s="86" t="s">
        <v>243</v>
      </c>
      <c r="I173" s="72">
        <v>10</v>
      </c>
      <c r="J173" s="128">
        <v>10</v>
      </c>
      <c r="K173" s="114">
        <f t="shared" si="12"/>
        <v>0</v>
      </c>
      <c r="L173" s="68" t="s">
        <v>247</v>
      </c>
      <c r="N173" s="88"/>
      <c r="Q173" s="73">
        <f t="shared" si="10"/>
        <v>220</v>
      </c>
      <c r="R173" s="127">
        <f t="shared" si="11"/>
        <v>218</v>
      </c>
    </row>
    <row r="174" spans="1:254" s="73" customFormat="1" ht="21" customHeight="1">
      <c r="A174" s="84">
        <v>172</v>
      </c>
      <c r="B174" s="67" t="s">
        <v>1346</v>
      </c>
      <c r="C174" s="68" t="s">
        <v>1347</v>
      </c>
      <c r="D174" s="85" t="s">
        <v>241</v>
      </c>
      <c r="E174" s="70">
        <v>0.3</v>
      </c>
      <c r="F174" s="70">
        <v>0.3</v>
      </c>
      <c r="G174" s="65" t="s">
        <v>242</v>
      </c>
      <c r="H174" s="86" t="s">
        <v>243</v>
      </c>
      <c r="I174" s="72">
        <v>56</v>
      </c>
      <c r="J174" s="128">
        <v>56</v>
      </c>
      <c r="K174" s="114">
        <f t="shared" si="12"/>
        <v>0</v>
      </c>
      <c r="L174" s="68" t="s">
        <v>241</v>
      </c>
      <c r="N174" s="88"/>
      <c r="Q174" s="73">
        <f t="shared" si="10"/>
        <v>16.8</v>
      </c>
      <c r="R174" s="127">
        <f t="shared" si="11"/>
        <v>16.8</v>
      </c>
    </row>
    <row r="175" spans="1:254" s="73" customFormat="1" ht="21" customHeight="1">
      <c r="A175" s="84">
        <v>173</v>
      </c>
      <c r="B175" s="67" t="s">
        <v>1348</v>
      </c>
      <c r="C175" s="68" t="s">
        <v>1349</v>
      </c>
      <c r="D175" s="85" t="s">
        <v>241</v>
      </c>
      <c r="E175" s="70">
        <v>22.8</v>
      </c>
      <c r="F175" s="70">
        <v>22.8</v>
      </c>
      <c r="G175" s="65" t="s">
        <v>242</v>
      </c>
      <c r="H175" s="86" t="s">
        <v>243</v>
      </c>
      <c r="I175" s="72">
        <v>2</v>
      </c>
      <c r="J175" s="128">
        <v>2</v>
      </c>
      <c r="K175" s="114">
        <f t="shared" si="12"/>
        <v>0</v>
      </c>
      <c r="L175" s="68" t="s">
        <v>241</v>
      </c>
      <c r="N175" s="88"/>
      <c r="Q175" s="73">
        <f t="shared" si="10"/>
        <v>45.6</v>
      </c>
      <c r="R175" s="127">
        <f t="shared" si="11"/>
        <v>45.6</v>
      </c>
    </row>
    <row r="176" spans="1:254" s="73" customFormat="1" ht="21" customHeight="1">
      <c r="A176" s="84">
        <v>174</v>
      </c>
      <c r="B176" s="67" t="s">
        <v>489</v>
      </c>
      <c r="C176" s="68" t="s">
        <v>1350</v>
      </c>
      <c r="D176" s="85" t="s">
        <v>241</v>
      </c>
      <c r="E176" s="70">
        <v>0.05</v>
      </c>
      <c r="F176" s="89">
        <v>0.2</v>
      </c>
      <c r="G176" s="65" t="s">
        <v>242</v>
      </c>
      <c r="H176" s="86" t="s">
        <v>243</v>
      </c>
      <c r="I176" s="72">
        <v>22</v>
      </c>
      <c r="J176" s="128">
        <v>22</v>
      </c>
      <c r="K176" s="114">
        <f t="shared" ref="K176:K218" si="13">J176-I176</f>
        <v>0</v>
      </c>
      <c r="L176" s="68" t="s">
        <v>241</v>
      </c>
      <c r="Q176" s="73">
        <f t="shared" si="10"/>
        <v>1.1000000000000001</v>
      </c>
      <c r="R176" s="127">
        <f t="shared" si="11"/>
        <v>4.4000000000000004</v>
      </c>
    </row>
    <row r="177" spans="1:18" s="73" customFormat="1" ht="21" customHeight="1">
      <c r="A177" s="84">
        <v>175</v>
      </c>
      <c r="B177" s="67" t="s">
        <v>489</v>
      </c>
      <c r="C177" s="68" t="s">
        <v>1351</v>
      </c>
      <c r="D177" s="85" t="s">
        <v>241</v>
      </c>
      <c r="E177" s="70">
        <v>0.13</v>
      </c>
      <c r="F177" s="87">
        <v>5.5E-2</v>
      </c>
      <c r="G177" s="65" t="s">
        <v>242</v>
      </c>
      <c r="H177" s="86" t="s">
        <v>243</v>
      </c>
      <c r="I177" s="72">
        <v>10</v>
      </c>
      <c r="J177" s="128">
        <v>10</v>
      </c>
      <c r="K177" s="114">
        <f t="shared" si="13"/>
        <v>0</v>
      </c>
      <c r="L177" s="68" t="s">
        <v>241</v>
      </c>
      <c r="Q177" s="73">
        <f t="shared" si="10"/>
        <v>1.3</v>
      </c>
      <c r="R177" s="127">
        <f t="shared" si="11"/>
        <v>0.55000000000000004</v>
      </c>
    </row>
    <row r="178" spans="1:18" s="73" customFormat="1" ht="21" customHeight="1">
      <c r="A178" s="134">
        <v>176</v>
      </c>
      <c r="B178" s="135" t="s">
        <v>249</v>
      </c>
      <c r="C178" s="136" t="s">
        <v>1352</v>
      </c>
      <c r="D178" s="137" t="s">
        <v>241</v>
      </c>
      <c r="E178" s="138">
        <v>3.8</v>
      </c>
      <c r="F178" s="139">
        <v>3.68</v>
      </c>
      <c r="G178" s="145" t="s">
        <v>242</v>
      </c>
      <c r="H178" s="146" t="s">
        <v>243</v>
      </c>
      <c r="I178" s="142">
        <v>6</v>
      </c>
      <c r="J178" s="143">
        <v>6</v>
      </c>
      <c r="K178" s="114">
        <f t="shared" si="13"/>
        <v>0</v>
      </c>
      <c r="L178" s="68" t="s">
        <v>241</v>
      </c>
      <c r="Q178" s="73">
        <f t="shared" si="10"/>
        <v>22.8</v>
      </c>
      <c r="R178" s="127">
        <f t="shared" si="11"/>
        <v>22.08</v>
      </c>
    </row>
    <row r="179" spans="1:18" s="73" customFormat="1" ht="21" customHeight="1">
      <c r="A179" s="84">
        <v>177</v>
      </c>
      <c r="B179" s="67" t="s">
        <v>760</v>
      </c>
      <c r="C179" s="68" t="s">
        <v>1353</v>
      </c>
      <c r="D179" s="85" t="s">
        <v>241</v>
      </c>
      <c r="E179" s="70">
        <v>0.06</v>
      </c>
      <c r="F179" s="87">
        <v>8.5000000000000006E-2</v>
      </c>
      <c r="G179" s="65" t="s">
        <v>242</v>
      </c>
      <c r="H179" s="86" t="s">
        <v>243</v>
      </c>
      <c r="I179" s="72">
        <v>28</v>
      </c>
      <c r="J179" s="128">
        <v>28</v>
      </c>
      <c r="K179" s="114">
        <f t="shared" si="13"/>
        <v>0</v>
      </c>
      <c r="L179" s="68" t="s">
        <v>241</v>
      </c>
      <c r="Q179" s="73">
        <f t="shared" si="10"/>
        <v>1.68</v>
      </c>
      <c r="R179" s="127">
        <f t="shared" si="11"/>
        <v>2.38</v>
      </c>
    </row>
    <row r="180" spans="1:18" s="73" customFormat="1" ht="21" customHeight="1">
      <c r="A180" s="84">
        <v>178</v>
      </c>
      <c r="B180" s="67" t="s">
        <v>1354</v>
      </c>
      <c r="C180" s="68" t="s">
        <v>1355</v>
      </c>
      <c r="D180" s="85" t="s">
        <v>241</v>
      </c>
      <c r="E180" s="70">
        <v>5.8</v>
      </c>
      <c r="F180" s="70">
        <v>5.8</v>
      </c>
      <c r="G180" s="65" t="s">
        <v>242</v>
      </c>
      <c r="H180" s="86" t="s">
        <v>243</v>
      </c>
      <c r="I180" s="72">
        <v>8</v>
      </c>
      <c r="J180" s="128">
        <v>8</v>
      </c>
      <c r="K180" s="114">
        <f t="shared" si="13"/>
        <v>0</v>
      </c>
      <c r="L180" s="68" t="s">
        <v>241</v>
      </c>
      <c r="Q180" s="73">
        <f t="shared" si="10"/>
        <v>46.4</v>
      </c>
      <c r="R180" s="127">
        <f t="shared" si="11"/>
        <v>46.4</v>
      </c>
    </row>
    <row r="181" spans="1:18" s="73" customFormat="1" ht="21" customHeight="1">
      <c r="A181" s="84">
        <v>179</v>
      </c>
      <c r="B181" s="67" t="s">
        <v>602</v>
      </c>
      <c r="C181" s="68" t="s">
        <v>1356</v>
      </c>
      <c r="D181" s="85" t="s">
        <v>241</v>
      </c>
      <c r="E181" s="70">
        <v>0.46</v>
      </c>
      <c r="F181" s="89">
        <v>0.5</v>
      </c>
      <c r="G181" s="65" t="s">
        <v>242</v>
      </c>
      <c r="H181" s="86" t="s">
        <v>243</v>
      </c>
      <c r="I181" s="72">
        <v>10</v>
      </c>
      <c r="J181" s="128">
        <v>10</v>
      </c>
      <c r="K181" s="114">
        <f t="shared" si="13"/>
        <v>0</v>
      </c>
      <c r="L181" s="68" t="s">
        <v>241</v>
      </c>
      <c r="Q181" s="73">
        <f t="shared" si="10"/>
        <v>4.5999999999999996</v>
      </c>
      <c r="R181" s="127">
        <f t="shared" si="11"/>
        <v>5</v>
      </c>
    </row>
    <row r="182" spans="1:18" s="73" customFormat="1" ht="21" customHeight="1">
      <c r="A182" s="84">
        <v>180</v>
      </c>
      <c r="B182" s="67" t="s">
        <v>793</v>
      </c>
      <c r="C182" s="68" t="s">
        <v>1357</v>
      </c>
      <c r="D182" s="85" t="s">
        <v>241</v>
      </c>
      <c r="E182" s="70">
        <v>0.05</v>
      </c>
      <c r="F182" s="89">
        <v>0.01</v>
      </c>
      <c r="G182" s="65" t="s">
        <v>242</v>
      </c>
      <c r="H182" s="86" t="s">
        <v>243</v>
      </c>
      <c r="I182" s="72">
        <v>26</v>
      </c>
      <c r="J182" s="128">
        <v>26</v>
      </c>
      <c r="K182" s="114">
        <f t="shared" si="13"/>
        <v>0</v>
      </c>
      <c r="L182" s="68" t="s">
        <v>241</v>
      </c>
      <c r="Q182" s="73">
        <f t="shared" si="10"/>
        <v>1.3</v>
      </c>
      <c r="R182" s="127">
        <f t="shared" si="11"/>
        <v>0.26</v>
      </c>
    </row>
    <row r="183" spans="1:18" s="73" customFormat="1" ht="21" customHeight="1">
      <c r="A183" s="84">
        <v>181</v>
      </c>
      <c r="B183" s="67" t="s">
        <v>591</v>
      </c>
      <c r="C183" s="68" t="s">
        <v>1358</v>
      </c>
      <c r="D183" s="85" t="s">
        <v>241</v>
      </c>
      <c r="E183" s="70">
        <v>0.1</v>
      </c>
      <c r="F183" s="70">
        <v>0.1</v>
      </c>
      <c r="G183" s="65" t="s">
        <v>242</v>
      </c>
      <c r="H183" s="86" t="s">
        <v>243</v>
      </c>
      <c r="I183" s="72">
        <v>10</v>
      </c>
      <c r="J183" s="128">
        <v>10</v>
      </c>
      <c r="K183" s="114">
        <f t="shared" si="13"/>
        <v>0</v>
      </c>
      <c r="L183" s="68" t="s">
        <v>241</v>
      </c>
      <c r="Q183" s="73">
        <f t="shared" si="10"/>
        <v>1</v>
      </c>
      <c r="R183" s="127">
        <f t="shared" si="11"/>
        <v>1</v>
      </c>
    </row>
    <row r="184" spans="1:18" s="73" customFormat="1" ht="21" customHeight="1">
      <c r="A184" s="84">
        <v>182</v>
      </c>
      <c r="B184" s="67" t="s">
        <v>1359</v>
      </c>
      <c r="C184" s="68" t="s">
        <v>1360</v>
      </c>
      <c r="D184" s="85" t="s">
        <v>241</v>
      </c>
      <c r="E184" s="70">
        <v>0.25</v>
      </c>
      <c r="F184" s="89">
        <v>0.3</v>
      </c>
      <c r="G184" s="65" t="s">
        <v>242</v>
      </c>
      <c r="H184" s="86" t="s">
        <v>243</v>
      </c>
      <c r="I184" s="72">
        <v>12</v>
      </c>
      <c r="J184" s="128">
        <v>12</v>
      </c>
      <c r="K184" s="114">
        <f t="shared" si="13"/>
        <v>0</v>
      </c>
      <c r="L184" s="68" t="s">
        <v>241</v>
      </c>
      <c r="Q184" s="73">
        <f t="shared" si="10"/>
        <v>3</v>
      </c>
      <c r="R184" s="127">
        <f t="shared" si="11"/>
        <v>3.6</v>
      </c>
    </row>
    <row r="185" spans="1:18" s="73" customFormat="1" ht="21" customHeight="1">
      <c r="A185" s="84">
        <v>183</v>
      </c>
      <c r="B185" s="67" t="s">
        <v>591</v>
      </c>
      <c r="C185" s="68" t="s">
        <v>1361</v>
      </c>
      <c r="D185" s="85" t="s">
        <v>241</v>
      </c>
      <c r="E185" s="70">
        <v>10</v>
      </c>
      <c r="F185" s="89">
        <v>0.1</v>
      </c>
      <c r="G185" s="65" t="s">
        <v>242</v>
      </c>
      <c r="H185" s="86" t="s">
        <v>243</v>
      </c>
      <c r="I185" s="72">
        <v>10</v>
      </c>
      <c r="J185" s="128">
        <v>10</v>
      </c>
      <c r="K185" s="114">
        <f t="shared" si="13"/>
        <v>0</v>
      </c>
      <c r="L185" s="68" t="s">
        <v>241</v>
      </c>
      <c r="Q185" s="73">
        <f t="shared" si="10"/>
        <v>100</v>
      </c>
      <c r="R185" s="127">
        <f t="shared" si="11"/>
        <v>1</v>
      </c>
    </row>
    <row r="186" spans="1:18" s="73" customFormat="1" ht="21" customHeight="1">
      <c r="A186" s="84">
        <v>184</v>
      </c>
      <c r="B186" s="67" t="s">
        <v>602</v>
      </c>
      <c r="C186" s="68" t="s">
        <v>1362</v>
      </c>
      <c r="D186" s="85" t="s">
        <v>241</v>
      </c>
      <c r="E186" s="70">
        <v>0.3</v>
      </c>
      <c r="F186" s="89">
        <v>0.2</v>
      </c>
      <c r="G186" s="65" t="s">
        <v>242</v>
      </c>
      <c r="H186" s="86" t="s">
        <v>243</v>
      </c>
      <c r="I186" s="72">
        <v>6</v>
      </c>
      <c r="J186" s="128">
        <v>6</v>
      </c>
      <c r="K186" s="114">
        <f t="shared" si="13"/>
        <v>0</v>
      </c>
      <c r="L186" s="68" t="s">
        <v>241</v>
      </c>
      <c r="Q186" s="73">
        <f t="shared" si="10"/>
        <v>1.8</v>
      </c>
      <c r="R186" s="127">
        <f t="shared" si="11"/>
        <v>1.2</v>
      </c>
    </row>
    <row r="187" spans="1:18" s="73" customFormat="1" ht="21" customHeight="1">
      <c r="A187" s="84">
        <v>185</v>
      </c>
      <c r="B187" s="67" t="s">
        <v>793</v>
      </c>
      <c r="C187" s="68" t="s">
        <v>1363</v>
      </c>
      <c r="D187" s="85" t="s">
        <v>241</v>
      </c>
      <c r="E187" s="70">
        <v>0.1</v>
      </c>
      <c r="F187" s="89">
        <v>0.01</v>
      </c>
      <c r="G187" s="65" t="s">
        <v>242</v>
      </c>
      <c r="H187" s="86" t="s">
        <v>243</v>
      </c>
      <c r="I187" s="72">
        <v>4</v>
      </c>
      <c r="J187" s="128">
        <v>4</v>
      </c>
      <c r="K187" s="114">
        <f t="shared" si="13"/>
        <v>0</v>
      </c>
      <c r="L187" s="68" t="s">
        <v>241</v>
      </c>
      <c r="Q187" s="73">
        <f t="shared" si="10"/>
        <v>0.4</v>
      </c>
      <c r="R187" s="127">
        <f t="shared" si="11"/>
        <v>0.04</v>
      </c>
    </row>
    <row r="188" spans="1:18" s="73" customFormat="1" ht="21" customHeight="1">
      <c r="A188" s="84">
        <v>186</v>
      </c>
      <c r="B188" s="67" t="s">
        <v>1364</v>
      </c>
      <c r="C188" s="68" t="s">
        <v>1365</v>
      </c>
      <c r="D188" s="85" t="s">
        <v>241</v>
      </c>
      <c r="E188" s="70">
        <v>0.5</v>
      </c>
      <c r="F188" s="70">
        <v>0.5</v>
      </c>
      <c r="G188" s="65" t="s">
        <v>242</v>
      </c>
      <c r="H188" s="86" t="s">
        <v>243</v>
      </c>
      <c r="I188" s="72">
        <v>10</v>
      </c>
      <c r="J188" s="128">
        <v>10</v>
      </c>
      <c r="K188" s="114">
        <f t="shared" si="13"/>
        <v>0</v>
      </c>
      <c r="L188" s="68" t="s">
        <v>241</v>
      </c>
      <c r="Q188" s="73">
        <f t="shared" si="10"/>
        <v>5</v>
      </c>
      <c r="R188" s="127">
        <f t="shared" si="11"/>
        <v>5</v>
      </c>
    </row>
    <row r="189" spans="1:18" s="73" customFormat="1" ht="21" customHeight="1">
      <c r="A189" s="84">
        <v>187</v>
      </c>
      <c r="B189" s="67" t="s">
        <v>1096</v>
      </c>
      <c r="C189" s="68" t="s">
        <v>1366</v>
      </c>
      <c r="D189" s="85" t="s">
        <v>241</v>
      </c>
      <c r="E189" s="70">
        <v>4.8</v>
      </c>
      <c r="F189" s="89">
        <v>4.7699999999999996</v>
      </c>
      <c r="G189" s="65" t="s">
        <v>242</v>
      </c>
      <c r="H189" s="86" t="s">
        <v>243</v>
      </c>
      <c r="I189" s="72">
        <v>6</v>
      </c>
      <c r="J189" s="128">
        <v>6</v>
      </c>
      <c r="K189" s="114">
        <f t="shared" si="13"/>
        <v>0</v>
      </c>
      <c r="L189" s="68" t="s">
        <v>241</v>
      </c>
      <c r="Q189" s="73">
        <f t="shared" si="10"/>
        <v>28.8</v>
      </c>
      <c r="R189" s="127">
        <f t="shared" si="11"/>
        <v>28.62</v>
      </c>
    </row>
    <row r="190" spans="1:18" s="73" customFormat="1" ht="21" customHeight="1">
      <c r="A190" s="84">
        <v>188</v>
      </c>
      <c r="B190" s="67" t="s">
        <v>1096</v>
      </c>
      <c r="C190" s="68" t="s">
        <v>1366</v>
      </c>
      <c r="D190" s="85" t="s">
        <v>247</v>
      </c>
      <c r="E190" s="70">
        <v>4</v>
      </c>
      <c r="F190" s="89">
        <v>4.3</v>
      </c>
      <c r="G190" s="65" t="s">
        <v>242</v>
      </c>
      <c r="H190" s="86" t="s">
        <v>243</v>
      </c>
      <c r="I190" s="72">
        <v>5</v>
      </c>
      <c r="J190" s="128">
        <v>5</v>
      </c>
      <c r="K190" s="114">
        <f t="shared" si="13"/>
        <v>0</v>
      </c>
      <c r="L190" s="68" t="s">
        <v>247</v>
      </c>
      <c r="Q190" s="73">
        <f t="shared" si="10"/>
        <v>20</v>
      </c>
      <c r="R190" s="127">
        <f t="shared" si="11"/>
        <v>21.5</v>
      </c>
    </row>
    <row r="191" spans="1:18" s="73" customFormat="1" ht="21" customHeight="1">
      <c r="A191" s="84">
        <v>189</v>
      </c>
      <c r="B191" s="67" t="s">
        <v>1098</v>
      </c>
      <c r="C191" s="68" t="s">
        <v>1367</v>
      </c>
      <c r="D191" s="85" t="s">
        <v>241</v>
      </c>
      <c r="E191" s="70">
        <v>5</v>
      </c>
      <c r="F191" s="89">
        <v>4.7350000000000003</v>
      </c>
      <c r="G191" s="65" t="s">
        <v>242</v>
      </c>
      <c r="H191" s="86" t="s">
        <v>243</v>
      </c>
      <c r="I191" s="72">
        <v>8</v>
      </c>
      <c r="J191" s="128">
        <v>8</v>
      </c>
      <c r="K191" s="114">
        <f t="shared" si="13"/>
        <v>0</v>
      </c>
      <c r="L191" s="68" t="s">
        <v>241</v>
      </c>
      <c r="Q191" s="73">
        <f t="shared" si="10"/>
        <v>40</v>
      </c>
      <c r="R191" s="127">
        <f t="shared" si="11"/>
        <v>37.880000000000003</v>
      </c>
    </row>
    <row r="192" spans="1:18" s="73" customFormat="1" ht="21" customHeight="1">
      <c r="A192" s="84">
        <v>190</v>
      </c>
      <c r="B192" s="67" t="s">
        <v>1098</v>
      </c>
      <c r="C192" s="68" t="s">
        <v>1367</v>
      </c>
      <c r="D192" s="85" t="s">
        <v>247</v>
      </c>
      <c r="E192" s="70">
        <v>5</v>
      </c>
      <c r="F192" s="89">
        <v>4.9000000000000004</v>
      </c>
      <c r="G192" s="65" t="s">
        <v>242</v>
      </c>
      <c r="H192" s="86" t="s">
        <v>243</v>
      </c>
      <c r="I192" s="72">
        <v>5</v>
      </c>
      <c r="J192" s="128">
        <v>5</v>
      </c>
      <c r="K192" s="114">
        <f t="shared" si="13"/>
        <v>0</v>
      </c>
      <c r="L192" s="68" t="s">
        <v>247</v>
      </c>
      <c r="N192" s="88"/>
      <c r="Q192" s="73">
        <f t="shared" si="10"/>
        <v>25</v>
      </c>
      <c r="R192" s="127">
        <f t="shared" si="11"/>
        <v>24.5</v>
      </c>
    </row>
    <row r="193" spans="1:254" s="73" customFormat="1" ht="21" customHeight="1">
      <c r="A193" s="84">
        <v>191</v>
      </c>
      <c r="B193" s="67" t="s">
        <v>1368</v>
      </c>
      <c r="C193" s="68" t="s">
        <v>1369</v>
      </c>
      <c r="D193" s="85" t="s">
        <v>247</v>
      </c>
      <c r="E193" s="70">
        <v>1</v>
      </c>
      <c r="F193" s="89">
        <v>1.5</v>
      </c>
      <c r="G193" s="65" t="s">
        <v>242</v>
      </c>
      <c r="H193" s="86" t="s">
        <v>243</v>
      </c>
      <c r="I193" s="72">
        <v>5</v>
      </c>
      <c r="J193" s="128">
        <v>5</v>
      </c>
      <c r="K193" s="114">
        <f t="shared" si="13"/>
        <v>0</v>
      </c>
      <c r="L193" s="68" t="s">
        <v>247</v>
      </c>
      <c r="Q193" s="73">
        <f t="shared" si="10"/>
        <v>5</v>
      </c>
      <c r="R193" s="127">
        <f t="shared" si="11"/>
        <v>7.5</v>
      </c>
    </row>
    <row r="194" spans="1:254" s="73" customFormat="1" ht="21" customHeight="1">
      <c r="A194" s="84">
        <v>192</v>
      </c>
      <c r="B194" s="67" t="s">
        <v>1370</v>
      </c>
      <c r="C194" s="68" t="s">
        <v>1371</v>
      </c>
      <c r="D194" s="85" t="s">
        <v>241</v>
      </c>
      <c r="E194" s="70">
        <v>0.6</v>
      </c>
      <c r="F194" s="70">
        <v>0.6</v>
      </c>
      <c r="G194" s="65" t="s">
        <v>242</v>
      </c>
      <c r="H194" s="86" t="s">
        <v>243</v>
      </c>
      <c r="I194" s="72">
        <v>6</v>
      </c>
      <c r="J194" s="128">
        <v>6</v>
      </c>
      <c r="K194" s="114">
        <f t="shared" si="13"/>
        <v>0</v>
      </c>
      <c r="L194" s="68" t="s">
        <v>241</v>
      </c>
      <c r="N194" s="88"/>
      <c r="Q194" s="73">
        <f t="shared" si="10"/>
        <v>3.6</v>
      </c>
      <c r="R194" s="127">
        <f t="shared" si="11"/>
        <v>3.6</v>
      </c>
    </row>
    <row r="195" spans="1:254" s="73" customFormat="1" ht="21" customHeight="1">
      <c r="A195" s="84">
        <v>193</v>
      </c>
      <c r="B195" s="67" t="s">
        <v>1372</v>
      </c>
      <c r="C195" s="68" t="s">
        <v>1373</v>
      </c>
      <c r="D195" s="85" t="s">
        <v>241</v>
      </c>
      <c r="E195" s="70">
        <v>0.17</v>
      </c>
      <c r="F195" s="87">
        <v>0.14499999999999999</v>
      </c>
      <c r="G195" s="65" t="s">
        <v>242</v>
      </c>
      <c r="H195" s="86" t="s">
        <v>243</v>
      </c>
      <c r="I195" s="72">
        <v>18</v>
      </c>
      <c r="J195" s="128">
        <v>18</v>
      </c>
      <c r="K195" s="114">
        <f t="shared" si="13"/>
        <v>0</v>
      </c>
      <c r="L195" s="68" t="s">
        <v>241</v>
      </c>
      <c r="N195" s="88"/>
      <c r="Q195" s="73">
        <f t="shared" si="10"/>
        <v>3.06</v>
      </c>
      <c r="R195" s="127">
        <f t="shared" si="11"/>
        <v>2.61</v>
      </c>
    </row>
    <row r="196" spans="1:254" s="73" customFormat="1" ht="21" customHeight="1">
      <c r="A196" s="84">
        <v>194</v>
      </c>
      <c r="B196" s="67" t="s">
        <v>1368</v>
      </c>
      <c r="C196" s="68" t="s">
        <v>1374</v>
      </c>
      <c r="D196" s="85" t="s">
        <v>247</v>
      </c>
      <c r="E196" s="70">
        <v>1</v>
      </c>
      <c r="F196" s="89">
        <v>1.5</v>
      </c>
      <c r="G196" s="65" t="s">
        <v>242</v>
      </c>
      <c r="H196" s="86" t="s">
        <v>243</v>
      </c>
      <c r="I196" s="72">
        <v>5</v>
      </c>
      <c r="J196" s="128">
        <v>5</v>
      </c>
      <c r="K196" s="114">
        <f t="shared" si="13"/>
        <v>0</v>
      </c>
      <c r="L196" s="68" t="s">
        <v>247</v>
      </c>
      <c r="Q196" s="73">
        <f t="shared" si="10"/>
        <v>5</v>
      </c>
      <c r="R196" s="127">
        <f t="shared" si="11"/>
        <v>7.5</v>
      </c>
    </row>
    <row r="197" spans="1:254" s="73" customFormat="1" ht="21" customHeight="1">
      <c r="A197" s="134">
        <v>195</v>
      </c>
      <c r="B197" s="135" t="s">
        <v>346</v>
      </c>
      <c r="C197" s="136" t="s">
        <v>1375</v>
      </c>
      <c r="D197" s="137" t="s">
        <v>241</v>
      </c>
      <c r="E197" s="138">
        <v>4.5999999999999996</v>
      </c>
      <c r="F197" s="138">
        <v>4.5999999999999996</v>
      </c>
      <c r="G197" s="145" t="s">
        <v>242</v>
      </c>
      <c r="H197" s="146" t="s">
        <v>243</v>
      </c>
      <c r="I197" s="142">
        <v>17</v>
      </c>
      <c r="J197" s="143">
        <v>17</v>
      </c>
      <c r="K197" s="114">
        <f t="shared" si="13"/>
        <v>0</v>
      </c>
      <c r="L197" s="68" t="s">
        <v>241</v>
      </c>
      <c r="Q197" s="73">
        <f t="shared" si="10"/>
        <v>78.2</v>
      </c>
      <c r="R197" s="127">
        <f t="shared" si="11"/>
        <v>78.2</v>
      </c>
    </row>
    <row r="198" spans="1:254" s="73" customFormat="1" ht="21" customHeight="1">
      <c r="A198" s="84">
        <v>196</v>
      </c>
      <c r="B198" s="67" t="s">
        <v>576</v>
      </c>
      <c r="C198" s="68" t="s">
        <v>1376</v>
      </c>
      <c r="D198" s="85" t="s">
        <v>241</v>
      </c>
      <c r="E198" s="70">
        <v>1</v>
      </c>
      <c r="F198" s="70">
        <v>1</v>
      </c>
      <c r="G198" s="65" t="s">
        <v>242</v>
      </c>
      <c r="H198" s="86" t="s">
        <v>243</v>
      </c>
      <c r="I198" s="72">
        <v>8</v>
      </c>
      <c r="J198" s="128">
        <v>8</v>
      </c>
      <c r="K198" s="114">
        <f t="shared" si="13"/>
        <v>0</v>
      </c>
      <c r="L198" s="68" t="s">
        <v>241</v>
      </c>
      <c r="N198" s="88"/>
      <c r="Q198" s="73">
        <f t="shared" ref="Q198:Q210" si="14">E198*I198</f>
        <v>8</v>
      </c>
      <c r="R198" s="127">
        <f t="shared" ref="R198:R218" si="15">F198*J198</f>
        <v>8</v>
      </c>
    </row>
    <row r="199" spans="1:254" s="73" customFormat="1" ht="25.5" customHeight="1">
      <c r="A199" s="84">
        <v>197</v>
      </c>
      <c r="B199" s="67" t="s">
        <v>1377</v>
      </c>
      <c r="C199" s="68" t="s">
        <v>1378</v>
      </c>
      <c r="D199" s="85" t="s">
        <v>247</v>
      </c>
      <c r="E199" s="70"/>
      <c r="F199" s="70"/>
      <c r="G199" s="65" t="s">
        <v>242</v>
      </c>
      <c r="H199" s="86" t="s">
        <v>243</v>
      </c>
      <c r="I199" s="72">
        <v>6</v>
      </c>
      <c r="J199" s="128">
        <v>6</v>
      </c>
      <c r="K199" s="114">
        <f t="shared" si="13"/>
        <v>0</v>
      </c>
      <c r="L199" s="68" t="s">
        <v>247</v>
      </c>
      <c r="N199" s="88"/>
      <c r="Q199" s="73">
        <f t="shared" si="14"/>
        <v>0</v>
      </c>
      <c r="R199" s="127">
        <f t="shared" si="15"/>
        <v>0</v>
      </c>
    </row>
    <row r="200" spans="1:254" s="73" customFormat="1" ht="21" customHeight="1">
      <c r="A200" s="84">
        <v>198</v>
      </c>
      <c r="B200" s="67" t="s">
        <v>355</v>
      </c>
      <c r="C200" s="68" t="s">
        <v>1379</v>
      </c>
      <c r="D200" s="85" t="s">
        <v>241</v>
      </c>
      <c r="E200" s="70">
        <v>0.5</v>
      </c>
      <c r="F200" s="70">
        <v>0.5</v>
      </c>
      <c r="G200" s="65" t="s">
        <v>242</v>
      </c>
      <c r="H200" s="86" t="s">
        <v>243</v>
      </c>
      <c r="I200" s="72">
        <v>1</v>
      </c>
      <c r="J200" s="128">
        <v>1</v>
      </c>
      <c r="K200" s="114">
        <f t="shared" si="13"/>
        <v>0</v>
      </c>
      <c r="L200" s="68" t="s">
        <v>241</v>
      </c>
      <c r="Q200" s="73">
        <f t="shared" si="14"/>
        <v>0.5</v>
      </c>
      <c r="R200" s="127">
        <f t="shared" si="15"/>
        <v>0.5</v>
      </c>
    </row>
    <row r="201" spans="1:254" s="73" customFormat="1" ht="21" customHeight="1">
      <c r="A201" s="84">
        <v>199</v>
      </c>
      <c r="B201" s="67" t="s">
        <v>576</v>
      </c>
      <c r="C201" s="68" t="s">
        <v>1380</v>
      </c>
      <c r="D201" s="85" t="s">
        <v>241</v>
      </c>
      <c r="E201" s="70">
        <v>1.3</v>
      </c>
      <c r="F201" s="70">
        <v>1.3</v>
      </c>
      <c r="G201" s="65" t="s">
        <v>242</v>
      </c>
      <c r="H201" s="86" t="s">
        <v>243</v>
      </c>
      <c r="I201" s="72">
        <v>12</v>
      </c>
      <c r="J201" s="128">
        <v>12</v>
      </c>
      <c r="K201" s="114">
        <f t="shared" si="13"/>
        <v>0</v>
      </c>
      <c r="L201" s="68" t="s">
        <v>241</v>
      </c>
      <c r="N201" s="88"/>
      <c r="Q201" s="73">
        <f t="shared" si="14"/>
        <v>15.6</v>
      </c>
      <c r="R201" s="127">
        <f t="shared" si="15"/>
        <v>15.6</v>
      </c>
    </row>
    <row r="202" spans="1:254" s="73" customFormat="1" ht="25.5" customHeight="1">
      <c r="A202" s="31">
        <v>200</v>
      </c>
      <c r="B202" s="32" t="s">
        <v>1381</v>
      </c>
      <c r="C202" s="33" t="s">
        <v>1382</v>
      </c>
      <c r="D202" s="81" t="s">
        <v>247</v>
      </c>
      <c r="E202" s="35"/>
      <c r="F202" s="35">
        <v>23.8</v>
      </c>
      <c r="G202" s="36" t="s">
        <v>242</v>
      </c>
      <c r="H202" s="123" t="s">
        <v>243</v>
      </c>
      <c r="I202" s="39">
        <v>6</v>
      </c>
      <c r="J202" s="130">
        <v>6</v>
      </c>
      <c r="K202" s="114">
        <f t="shared" si="13"/>
        <v>0</v>
      </c>
      <c r="L202" s="68" t="s">
        <v>247</v>
      </c>
      <c r="M202" s="73">
        <v>26</v>
      </c>
      <c r="Q202" s="73">
        <f t="shared" si="14"/>
        <v>0</v>
      </c>
      <c r="R202" s="127">
        <f t="shared" si="15"/>
        <v>142.80000000000001</v>
      </c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  <c r="GN202" s="14"/>
      <c r="GO202" s="14"/>
      <c r="GP202" s="14"/>
      <c r="GQ202" s="14"/>
      <c r="GR202" s="14"/>
      <c r="GS202" s="14"/>
      <c r="GT202" s="14"/>
      <c r="GU202" s="14"/>
      <c r="GV202" s="14"/>
      <c r="GW202" s="14"/>
      <c r="GX202" s="14"/>
      <c r="GY202" s="14"/>
      <c r="GZ202" s="14"/>
      <c r="HA202" s="14"/>
      <c r="HB202" s="14"/>
      <c r="HC202" s="14"/>
      <c r="HD202" s="14"/>
      <c r="HE202" s="14"/>
      <c r="HF202" s="14"/>
      <c r="HG202" s="14"/>
      <c r="HH202" s="14"/>
      <c r="HI202" s="14"/>
      <c r="HJ202" s="14"/>
      <c r="HK202" s="14"/>
      <c r="HL202" s="14"/>
      <c r="HM202" s="14"/>
      <c r="HN202" s="14"/>
      <c r="HO202" s="14"/>
      <c r="HP202" s="14"/>
      <c r="HQ202" s="14"/>
      <c r="HR202" s="14"/>
      <c r="HS202" s="14"/>
      <c r="HT202" s="14"/>
      <c r="HU202" s="14"/>
      <c r="HV202" s="14"/>
      <c r="HW202" s="14"/>
      <c r="HX202" s="14"/>
      <c r="HY202" s="14"/>
      <c r="HZ202" s="14"/>
      <c r="IA202" s="14"/>
      <c r="IB202" s="14"/>
      <c r="IC202" s="14"/>
      <c r="ID202" s="14"/>
      <c r="IE202" s="14"/>
      <c r="IF202" s="14"/>
      <c r="IG202" s="14"/>
      <c r="IH202" s="14"/>
      <c r="II202" s="14"/>
      <c r="IJ202" s="14"/>
      <c r="IK202" s="14"/>
      <c r="IL202" s="14"/>
      <c r="IM202" s="14"/>
      <c r="IN202" s="14"/>
      <c r="IO202" s="14"/>
      <c r="IP202" s="14"/>
      <c r="IQ202" s="14"/>
      <c r="IR202" s="14"/>
      <c r="IS202" s="14"/>
      <c r="IT202" s="14"/>
    </row>
    <row r="203" spans="1:254" s="73" customFormat="1" ht="21" customHeight="1">
      <c r="A203" s="84">
        <v>201</v>
      </c>
      <c r="B203" s="67" t="s">
        <v>444</v>
      </c>
      <c r="C203" s="68" t="s">
        <v>1383</v>
      </c>
      <c r="D203" s="85" t="s">
        <v>247</v>
      </c>
      <c r="E203" s="70">
        <v>39</v>
      </c>
      <c r="F203" s="87">
        <v>39.167000000000002</v>
      </c>
      <c r="G203" s="65" t="s">
        <v>242</v>
      </c>
      <c r="H203" s="86" t="s">
        <v>243</v>
      </c>
      <c r="I203" s="72">
        <v>6</v>
      </c>
      <c r="J203" s="128">
        <v>6</v>
      </c>
      <c r="K203" s="114">
        <f t="shared" si="13"/>
        <v>0</v>
      </c>
      <c r="L203" s="68" t="s">
        <v>247</v>
      </c>
      <c r="Q203" s="73">
        <f t="shared" si="14"/>
        <v>234</v>
      </c>
      <c r="R203" s="127">
        <f t="shared" si="15"/>
        <v>235.00200000000001</v>
      </c>
    </row>
    <row r="204" spans="1:254" s="73" customFormat="1" ht="21" customHeight="1">
      <c r="A204" s="84">
        <v>202</v>
      </c>
      <c r="B204" s="67" t="s">
        <v>513</v>
      </c>
      <c r="C204" s="68" t="s">
        <v>1384</v>
      </c>
      <c r="D204" s="85" t="s">
        <v>241</v>
      </c>
      <c r="E204" s="70">
        <v>21.7</v>
      </c>
      <c r="F204" s="89">
        <v>16</v>
      </c>
      <c r="G204" s="65" t="s">
        <v>242</v>
      </c>
      <c r="H204" s="86" t="s">
        <v>243</v>
      </c>
      <c r="I204" s="72">
        <v>12</v>
      </c>
      <c r="J204" s="128">
        <v>12</v>
      </c>
      <c r="K204" s="114">
        <f t="shared" si="13"/>
        <v>0</v>
      </c>
      <c r="L204" s="68" t="s">
        <v>241</v>
      </c>
      <c r="N204" s="88"/>
      <c r="Q204" s="73">
        <f t="shared" si="14"/>
        <v>260.39999999999998</v>
      </c>
      <c r="R204" s="127">
        <f t="shared" si="15"/>
        <v>192</v>
      </c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  <c r="BN204" s="11"/>
      <c r="BO204" s="11"/>
      <c r="BP204" s="11"/>
      <c r="BQ204" s="11"/>
      <c r="BR204" s="11"/>
      <c r="BS204" s="11"/>
      <c r="BT204" s="11"/>
      <c r="BU204" s="11"/>
      <c r="BV204" s="11"/>
      <c r="BW204" s="11"/>
      <c r="BX204" s="11"/>
      <c r="BY204" s="11"/>
      <c r="BZ204" s="11"/>
      <c r="CA204" s="11"/>
      <c r="CB204" s="11"/>
      <c r="CC204" s="11"/>
      <c r="CD204" s="11"/>
      <c r="CE204" s="11"/>
      <c r="CF204" s="11"/>
      <c r="CG204" s="11"/>
      <c r="CH204" s="11"/>
      <c r="CI204" s="11"/>
      <c r="CJ204" s="11"/>
      <c r="CK204" s="11"/>
      <c r="CL204" s="11"/>
      <c r="CM204" s="11"/>
      <c r="CN204" s="11"/>
      <c r="CO204" s="11"/>
      <c r="CP204" s="11"/>
      <c r="CQ204" s="11"/>
      <c r="CR204" s="11"/>
      <c r="CS204" s="11"/>
      <c r="CT204" s="11"/>
      <c r="CU204" s="11"/>
      <c r="CV204" s="11"/>
      <c r="CW204" s="11"/>
      <c r="CX204" s="11"/>
      <c r="CY204" s="11"/>
      <c r="CZ204" s="11"/>
      <c r="DA204" s="11"/>
      <c r="DB204" s="11"/>
      <c r="DC204" s="11"/>
      <c r="DD204" s="11"/>
      <c r="DE204" s="11"/>
      <c r="DF204" s="11"/>
      <c r="DG204" s="11"/>
      <c r="DH204" s="11"/>
      <c r="DI204" s="11"/>
      <c r="DJ204" s="11"/>
      <c r="DK204" s="11"/>
      <c r="DL204" s="11"/>
      <c r="DM204" s="11"/>
      <c r="DN204" s="11"/>
      <c r="DO204" s="11"/>
      <c r="DP204" s="11"/>
      <c r="DQ204" s="11"/>
      <c r="DR204" s="11"/>
      <c r="DS204" s="11"/>
      <c r="DT204" s="11"/>
      <c r="DU204" s="11"/>
      <c r="DV204" s="11"/>
      <c r="DW204" s="11"/>
      <c r="DX204" s="11"/>
      <c r="DY204" s="11"/>
      <c r="DZ204" s="11"/>
      <c r="EA204" s="11"/>
      <c r="EB204" s="11"/>
      <c r="EC204" s="11"/>
      <c r="ED204" s="11"/>
      <c r="EE204" s="11"/>
      <c r="EF204" s="11"/>
      <c r="EG204" s="11"/>
      <c r="EH204" s="11"/>
      <c r="EI204" s="11"/>
      <c r="EJ204" s="11"/>
      <c r="EK204" s="11"/>
      <c r="EL204" s="11"/>
      <c r="EM204" s="11"/>
      <c r="EN204" s="11"/>
      <c r="EO204" s="11"/>
      <c r="EP204" s="11"/>
      <c r="EQ204" s="11"/>
      <c r="ER204" s="11"/>
      <c r="ES204" s="11"/>
      <c r="ET204" s="11"/>
      <c r="EU204" s="11"/>
      <c r="EV204" s="11"/>
      <c r="EW204" s="11"/>
      <c r="EX204" s="11"/>
      <c r="EY204" s="11"/>
      <c r="EZ204" s="11"/>
      <c r="FA204" s="11"/>
      <c r="FB204" s="11"/>
      <c r="FC204" s="11"/>
      <c r="FD204" s="11"/>
      <c r="FE204" s="11"/>
      <c r="FF204" s="11"/>
      <c r="FG204" s="11"/>
      <c r="FH204" s="11"/>
      <c r="FI204" s="11"/>
      <c r="FJ204" s="11"/>
      <c r="FK204" s="11"/>
      <c r="FL204" s="11"/>
      <c r="FM204" s="11"/>
      <c r="FN204" s="11"/>
      <c r="FO204" s="11"/>
      <c r="FP204" s="11"/>
      <c r="FQ204" s="11"/>
      <c r="FR204" s="11"/>
      <c r="FS204" s="11"/>
      <c r="FT204" s="11"/>
      <c r="FU204" s="11"/>
      <c r="FV204" s="11"/>
      <c r="FW204" s="11"/>
      <c r="FX204" s="11"/>
      <c r="FY204" s="11"/>
      <c r="FZ204" s="11"/>
      <c r="GA204" s="11"/>
      <c r="GB204" s="11"/>
      <c r="GC204" s="11"/>
      <c r="GD204" s="11"/>
      <c r="GE204" s="11"/>
      <c r="GF204" s="11"/>
      <c r="GG204" s="11"/>
      <c r="GH204" s="11"/>
      <c r="GI204" s="11"/>
      <c r="GJ204" s="11"/>
      <c r="GK204" s="11"/>
      <c r="GL204" s="11"/>
      <c r="GM204" s="11"/>
      <c r="GN204" s="11"/>
      <c r="GO204" s="11"/>
      <c r="GP204" s="11"/>
      <c r="GQ204" s="11"/>
      <c r="GR204" s="11"/>
      <c r="GS204" s="11"/>
      <c r="GT204" s="11"/>
      <c r="GU204" s="11"/>
      <c r="GV204" s="11"/>
      <c r="GW204" s="11"/>
      <c r="GX204" s="11"/>
      <c r="GY204" s="11"/>
      <c r="GZ204" s="11"/>
      <c r="HA204" s="11"/>
      <c r="HB204" s="11"/>
      <c r="HC204" s="11"/>
      <c r="HD204" s="11"/>
      <c r="HE204" s="11"/>
      <c r="HF204" s="11"/>
      <c r="HG204" s="11"/>
      <c r="HH204" s="11"/>
      <c r="HI204" s="11"/>
      <c r="HJ204" s="11"/>
      <c r="HK204" s="11"/>
      <c r="HL204" s="11"/>
      <c r="HM204" s="11"/>
      <c r="HN204" s="11"/>
      <c r="HO204" s="11"/>
      <c r="HP204" s="11"/>
      <c r="HQ204" s="11"/>
      <c r="HR204" s="11"/>
      <c r="HS204" s="11"/>
      <c r="HT204" s="11"/>
      <c r="HU204" s="11"/>
      <c r="HV204" s="11"/>
      <c r="HW204" s="11"/>
      <c r="HX204" s="11"/>
      <c r="HY204" s="11"/>
      <c r="HZ204" s="11"/>
      <c r="IA204" s="11"/>
      <c r="IB204" s="11"/>
      <c r="IC204" s="11"/>
      <c r="ID204" s="11"/>
      <c r="IE204" s="11"/>
      <c r="IF204" s="11"/>
      <c r="IG204" s="11"/>
      <c r="IH204" s="11"/>
      <c r="II204" s="11"/>
      <c r="IJ204" s="11"/>
      <c r="IK204" s="11"/>
      <c r="IL204" s="17"/>
      <c r="IM204" s="17"/>
      <c r="IN204" s="17"/>
      <c r="IO204" s="17"/>
    </row>
    <row r="205" spans="1:254" s="73" customFormat="1" ht="21" customHeight="1">
      <c r="A205" s="31">
        <v>203</v>
      </c>
      <c r="B205" s="32" t="s">
        <v>1385</v>
      </c>
      <c r="C205" s="33" t="s">
        <v>1386</v>
      </c>
      <c r="D205" s="81" t="s">
        <v>241</v>
      </c>
      <c r="E205" s="35">
        <v>5.3</v>
      </c>
      <c r="F205" s="35">
        <v>5.3</v>
      </c>
      <c r="G205" s="36" t="s">
        <v>242</v>
      </c>
      <c r="H205" s="123" t="s">
        <v>243</v>
      </c>
      <c r="I205" s="39">
        <v>70</v>
      </c>
      <c r="J205" s="130">
        <v>70</v>
      </c>
      <c r="K205" s="114">
        <f t="shared" si="13"/>
        <v>0</v>
      </c>
      <c r="L205" s="68" t="s">
        <v>241</v>
      </c>
      <c r="M205" s="73">
        <v>22</v>
      </c>
      <c r="N205" s="88"/>
      <c r="Q205" s="73">
        <f t="shared" si="14"/>
        <v>371</v>
      </c>
      <c r="R205" s="127">
        <f t="shared" si="15"/>
        <v>371</v>
      </c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  <c r="GN205" s="14"/>
      <c r="GO205" s="14"/>
      <c r="GP205" s="14"/>
      <c r="GQ205" s="14"/>
      <c r="GR205" s="14"/>
      <c r="GS205" s="14"/>
      <c r="GT205" s="14"/>
      <c r="GU205" s="14"/>
      <c r="GV205" s="14"/>
      <c r="GW205" s="14"/>
      <c r="GX205" s="14"/>
      <c r="GY205" s="14"/>
      <c r="GZ205" s="14"/>
      <c r="HA205" s="14"/>
      <c r="HB205" s="14"/>
      <c r="HC205" s="14"/>
      <c r="HD205" s="14"/>
      <c r="HE205" s="14"/>
      <c r="HF205" s="14"/>
      <c r="HG205" s="14"/>
      <c r="HH205" s="14"/>
      <c r="HI205" s="14"/>
      <c r="HJ205" s="14"/>
      <c r="HK205" s="14"/>
      <c r="HL205" s="14"/>
      <c r="HM205" s="14"/>
      <c r="HN205" s="14"/>
      <c r="HO205" s="14"/>
      <c r="HP205" s="14"/>
      <c r="HQ205" s="14"/>
      <c r="HR205" s="14"/>
      <c r="HS205" s="14"/>
      <c r="HT205" s="14"/>
      <c r="HU205" s="14"/>
      <c r="HV205" s="14"/>
      <c r="HW205" s="14"/>
      <c r="HX205" s="14"/>
      <c r="HY205" s="14"/>
      <c r="HZ205" s="14"/>
      <c r="IA205" s="14"/>
      <c r="IB205" s="14"/>
      <c r="IC205" s="14"/>
      <c r="ID205" s="14"/>
      <c r="IE205" s="14"/>
      <c r="IF205" s="14"/>
      <c r="IG205" s="14"/>
      <c r="IH205" s="14"/>
      <c r="II205" s="14"/>
      <c r="IJ205" s="14"/>
      <c r="IK205" s="14"/>
      <c r="IL205" s="14"/>
      <c r="IM205" s="14"/>
      <c r="IN205" s="14"/>
      <c r="IO205" s="14"/>
      <c r="IP205" s="14"/>
      <c r="IQ205" s="14"/>
      <c r="IR205" s="14"/>
      <c r="IS205" s="14"/>
      <c r="IT205" s="14"/>
    </row>
    <row r="206" spans="1:254" s="73" customFormat="1" ht="21" customHeight="1">
      <c r="A206" s="31">
        <v>204</v>
      </c>
      <c r="B206" s="32" t="s">
        <v>1387</v>
      </c>
      <c r="C206" s="33" t="s">
        <v>1388</v>
      </c>
      <c r="D206" s="81" t="s">
        <v>247</v>
      </c>
      <c r="E206" s="35">
        <v>176</v>
      </c>
      <c r="F206" s="82">
        <v>178.6</v>
      </c>
      <c r="G206" s="36" t="s">
        <v>242</v>
      </c>
      <c r="H206" s="123" t="s">
        <v>243</v>
      </c>
      <c r="I206" s="39">
        <v>10</v>
      </c>
      <c r="J206" s="130">
        <v>10</v>
      </c>
      <c r="K206" s="114">
        <f t="shared" si="13"/>
        <v>0</v>
      </c>
      <c r="L206" s="68" t="s">
        <v>247</v>
      </c>
      <c r="M206" s="73">
        <v>23</v>
      </c>
      <c r="Q206" s="73">
        <f t="shared" si="14"/>
        <v>1760</v>
      </c>
      <c r="R206" s="127">
        <f t="shared" si="15"/>
        <v>1786</v>
      </c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  <c r="GN206" s="14"/>
      <c r="GO206" s="14"/>
      <c r="GP206" s="14"/>
      <c r="GQ206" s="14"/>
      <c r="GR206" s="14"/>
      <c r="GS206" s="14"/>
      <c r="GT206" s="14"/>
      <c r="GU206" s="14"/>
      <c r="GV206" s="14"/>
      <c r="GW206" s="14"/>
      <c r="GX206" s="14"/>
      <c r="GY206" s="14"/>
      <c r="GZ206" s="14"/>
      <c r="HA206" s="14"/>
      <c r="HB206" s="14"/>
      <c r="HC206" s="14"/>
      <c r="HD206" s="14"/>
      <c r="HE206" s="14"/>
      <c r="HF206" s="14"/>
      <c r="HG206" s="14"/>
      <c r="HH206" s="14"/>
      <c r="HI206" s="14"/>
      <c r="HJ206" s="14"/>
      <c r="HK206" s="14"/>
      <c r="HL206" s="14"/>
      <c r="HM206" s="14"/>
      <c r="HN206" s="14"/>
      <c r="HO206" s="14"/>
      <c r="HP206" s="14"/>
      <c r="HQ206" s="14"/>
      <c r="HR206" s="14"/>
      <c r="HS206" s="14"/>
      <c r="HT206" s="14"/>
      <c r="HU206" s="14"/>
      <c r="HV206" s="14"/>
      <c r="HW206" s="14"/>
      <c r="HX206" s="14"/>
      <c r="HY206" s="14"/>
      <c r="HZ206" s="14"/>
      <c r="IA206" s="14"/>
      <c r="IB206" s="14"/>
      <c r="IC206" s="14"/>
      <c r="ID206" s="14"/>
      <c r="IE206" s="14"/>
      <c r="IF206" s="14"/>
      <c r="IG206" s="14"/>
      <c r="IH206" s="14"/>
      <c r="II206" s="14"/>
      <c r="IJ206" s="14"/>
      <c r="IK206" s="14"/>
      <c r="IL206" s="14"/>
      <c r="IM206" s="14"/>
      <c r="IN206" s="14"/>
      <c r="IO206" s="14"/>
      <c r="IP206" s="14"/>
      <c r="IQ206" s="14"/>
      <c r="IR206" s="14"/>
      <c r="IS206" s="14"/>
      <c r="IT206" s="14"/>
    </row>
    <row r="207" spans="1:254" s="73" customFormat="1" ht="21" customHeight="1">
      <c r="A207" s="31">
        <v>205</v>
      </c>
      <c r="B207" s="32" t="s">
        <v>1389</v>
      </c>
      <c r="C207" s="33" t="s">
        <v>1390</v>
      </c>
      <c r="D207" s="81" t="s">
        <v>247</v>
      </c>
      <c r="E207" s="35">
        <v>592</v>
      </c>
      <c r="F207" s="82">
        <v>578.4</v>
      </c>
      <c r="G207" s="36" t="s">
        <v>242</v>
      </c>
      <c r="H207" s="123" t="s">
        <v>243</v>
      </c>
      <c r="I207" s="39">
        <v>10</v>
      </c>
      <c r="J207" s="130">
        <v>10</v>
      </c>
      <c r="K207" s="114">
        <f t="shared" si="13"/>
        <v>0</v>
      </c>
      <c r="L207" s="68" t="s">
        <v>247</v>
      </c>
      <c r="M207" s="73">
        <v>24</v>
      </c>
      <c r="Q207" s="73">
        <f t="shared" si="14"/>
        <v>5920</v>
      </c>
      <c r="R207" s="127">
        <f t="shared" si="15"/>
        <v>5784</v>
      </c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  <c r="GN207" s="14"/>
      <c r="GO207" s="14"/>
      <c r="GP207" s="14"/>
      <c r="GQ207" s="14"/>
      <c r="GR207" s="14"/>
      <c r="GS207" s="14"/>
      <c r="GT207" s="14"/>
      <c r="GU207" s="14"/>
      <c r="GV207" s="14"/>
      <c r="GW207" s="14"/>
      <c r="GX207" s="14"/>
      <c r="GY207" s="14"/>
      <c r="GZ207" s="14"/>
      <c r="HA207" s="14"/>
      <c r="HB207" s="14"/>
      <c r="HC207" s="14"/>
      <c r="HD207" s="14"/>
      <c r="HE207" s="14"/>
      <c r="HF207" s="14"/>
      <c r="HG207" s="14"/>
      <c r="HH207" s="14"/>
      <c r="HI207" s="14"/>
      <c r="HJ207" s="14"/>
      <c r="HK207" s="14"/>
      <c r="HL207" s="14"/>
      <c r="HM207" s="14"/>
      <c r="HN207" s="14"/>
      <c r="HO207" s="14"/>
      <c r="HP207" s="14"/>
      <c r="HQ207" s="14"/>
      <c r="HR207" s="14"/>
      <c r="HS207" s="14"/>
      <c r="HT207" s="14"/>
      <c r="HU207" s="14"/>
      <c r="HV207" s="14"/>
      <c r="HW207" s="14"/>
      <c r="HX207" s="14"/>
      <c r="HY207" s="14"/>
      <c r="HZ207" s="14"/>
      <c r="IA207" s="14"/>
      <c r="IB207" s="14"/>
      <c r="IC207" s="14"/>
      <c r="ID207" s="14"/>
      <c r="IE207" s="14"/>
      <c r="IF207" s="14"/>
      <c r="IG207" s="14"/>
      <c r="IH207" s="14"/>
      <c r="II207" s="14"/>
      <c r="IJ207" s="14"/>
      <c r="IK207" s="14"/>
      <c r="IL207" s="14"/>
      <c r="IM207" s="14"/>
      <c r="IN207" s="14"/>
      <c r="IO207" s="14"/>
      <c r="IP207" s="14"/>
      <c r="IQ207" s="14"/>
      <c r="IR207" s="14"/>
      <c r="IS207" s="14"/>
      <c r="IT207" s="14"/>
    </row>
    <row r="208" spans="1:254" s="73" customFormat="1" ht="21" customHeight="1">
      <c r="A208" s="84">
        <v>206</v>
      </c>
      <c r="B208" s="67" t="s">
        <v>1108</v>
      </c>
      <c r="C208" s="68" t="s">
        <v>1391</v>
      </c>
      <c r="D208" s="85" t="s">
        <v>241</v>
      </c>
      <c r="E208" s="70">
        <v>1.2</v>
      </c>
      <c r="F208" s="89">
        <v>1.6</v>
      </c>
      <c r="G208" s="144" t="s">
        <v>242</v>
      </c>
      <c r="H208" s="97" t="s">
        <v>243</v>
      </c>
      <c r="I208" s="72">
        <v>8</v>
      </c>
      <c r="J208" s="128">
        <v>8</v>
      </c>
      <c r="K208" s="114">
        <f t="shared" si="13"/>
        <v>0</v>
      </c>
      <c r="L208" s="68" t="s">
        <v>241</v>
      </c>
      <c r="N208" s="88"/>
      <c r="Q208" s="73">
        <f t="shared" si="14"/>
        <v>9.6</v>
      </c>
      <c r="R208" s="127">
        <f t="shared" si="15"/>
        <v>12.8</v>
      </c>
    </row>
    <row r="209" spans="1:18" s="73" customFormat="1" ht="21" customHeight="1">
      <c r="A209" s="84">
        <v>207</v>
      </c>
      <c r="B209" s="67" t="s">
        <v>1108</v>
      </c>
      <c r="C209" s="68" t="s">
        <v>1392</v>
      </c>
      <c r="D209" s="85" t="s">
        <v>241</v>
      </c>
      <c r="E209" s="70">
        <v>0.7</v>
      </c>
      <c r="F209" s="89">
        <v>1</v>
      </c>
      <c r="G209" s="144" t="s">
        <v>242</v>
      </c>
      <c r="H209" s="97" t="s">
        <v>243</v>
      </c>
      <c r="I209" s="72">
        <v>8</v>
      </c>
      <c r="J209" s="128">
        <v>8</v>
      </c>
      <c r="K209" s="114">
        <f t="shared" si="13"/>
        <v>0</v>
      </c>
      <c r="L209" s="68" t="s">
        <v>241</v>
      </c>
      <c r="N209" s="88"/>
      <c r="Q209" s="73">
        <f t="shared" si="14"/>
        <v>5.6</v>
      </c>
      <c r="R209" s="127">
        <f t="shared" si="15"/>
        <v>8</v>
      </c>
    </row>
    <row r="210" spans="1:18" s="73" customFormat="1" ht="21" customHeight="1">
      <c r="A210" s="84">
        <v>208</v>
      </c>
      <c r="B210" s="67" t="s">
        <v>1327</v>
      </c>
      <c r="C210" s="68" t="s">
        <v>1408</v>
      </c>
      <c r="D210" s="85" t="s">
        <v>247</v>
      </c>
      <c r="E210" s="70">
        <v>45</v>
      </c>
      <c r="F210" s="89">
        <v>45.9</v>
      </c>
      <c r="G210" s="144" t="s">
        <v>242</v>
      </c>
      <c r="H210" s="97" t="s">
        <v>243</v>
      </c>
      <c r="I210" s="72">
        <v>34</v>
      </c>
      <c r="J210" s="128">
        <v>10</v>
      </c>
      <c r="K210" s="114">
        <f t="shared" si="13"/>
        <v>-24</v>
      </c>
      <c r="L210" s="68" t="s">
        <v>247</v>
      </c>
      <c r="M210" s="73">
        <v>25</v>
      </c>
      <c r="Q210" s="73">
        <f t="shared" si="14"/>
        <v>1530</v>
      </c>
      <c r="R210" s="127">
        <f t="shared" si="15"/>
        <v>459</v>
      </c>
    </row>
    <row r="211" spans="1:18" s="73" customFormat="1" ht="21" customHeight="1">
      <c r="A211" s="84"/>
      <c r="B211" s="67"/>
      <c r="C211" s="68"/>
      <c r="D211" s="85" t="s">
        <v>247</v>
      </c>
      <c r="E211" s="70">
        <v>10.3</v>
      </c>
      <c r="F211" s="70">
        <v>10.3</v>
      </c>
      <c r="G211" s="144" t="s">
        <v>242</v>
      </c>
      <c r="H211" s="97" t="s">
        <v>243</v>
      </c>
      <c r="I211" s="72"/>
      <c r="J211" s="128">
        <v>24</v>
      </c>
      <c r="K211" s="114">
        <f t="shared" si="13"/>
        <v>24</v>
      </c>
      <c r="L211" s="68"/>
      <c r="R211" s="127">
        <f t="shared" si="15"/>
        <v>247.2</v>
      </c>
    </row>
    <row r="212" spans="1:18" s="73" customFormat="1" ht="21" customHeight="1">
      <c r="A212" s="84">
        <v>209</v>
      </c>
      <c r="B212" s="67" t="s">
        <v>1393</v>
      </c>
      <c r="C212" s="68" t="s">
        <v>1394</v>
      </c>
      <c r="D212" s="85" t="s">
        <v>241</v>
      </c>
      <c r="E212" s="70">
        <v>0.36</v>
      </c>
      <c r="F212" s="89">
        <v>0.4</v>
      </c>
      <c r="G212" s="144" t="s">
        <v>242</v>
      </c>
      <c r="H212" s="97" t="s">
        <v>243</v>
      </c>
      <c r="I212" s="72">
        <v>20</v>
      </c>
      <c r="J212" s="128">
        <v>20</v>
      </c>
      <c r="K212" s="114">
        <f t="shared" si="13"/>
        <v>0</v>
      </c>
      <c r="L212" s="68" t="s">
        <v>241</v>
      </c>
      <c r="Q212" s="73">
        <f t="shared" ref="Q212:Q218" si="16">E212*I212</f>
        <v>7.2</v>
      </c>
      <c r="R212" s="127">
        <f t="shared" si="15"/>
        <v>8</v>
      </c>
    </row>
    <row r="213" spans="1:18" s="73" customFormat="1" ht="21" customHeight="1">
      <c r="A213" s="84">
        <v>210</v>
      </c>
      <c r="B213" s="67" t="s">
        <v>1395</v>
      </c>
      <c r="C213" s="68" t="s">
        <v>1396</v>
      </c>
      <c r="D213" s="85" t="s">
        <v>241</v>
      </c>
      <c r="E213" s="70">
        <v>0.19</v>
      </c>
      <c r="F213" s="89">
        <v>0.2</v>
      </c>
      <c r="G213" s="144" t="s">
        <v>242</v>
      </c>
      <c r="H213" s="97" t="s">
        <v>243</v>
      </c>
      <c r="I213" s="72">
        <v>46</v>
      </c>
      <c r="J213" s="128">
        <v>46</v>
      </c>
      <c r="K213" s="114">
        <f t="shared" si="13"/>
        <v>0</v>
      </c>
      <c r="L213" s="68" t="s">
        <v>241</v>
      </c>
      <c r="N213" s="88"/>
      <c r="Q213" s="73">
        <f t="shared" si="16"/>
        <v>8.74</v>
      </c>
      <c r="R213" s="127">
        <f t="shared" si="15"/>
        <v>9.1999999999999993</v>
      </c>
    </row>
    <row r="214" spans="1:18" s="73" customFormat="1" ht="21" customHeight="1">
      <c r="A214" s="84">
        <v>211</v>
      </c>
      <c r="B214" s="67" t="s">
        <v>1354</v>
      </c>
      <c r="C214" s="68" t="s">
        <v>1397</v>
      </c>
      <c r="D214" s="85" t="s">
        <v>241</v>
      </c>
      <c r="E214" s="70">
        <v>3.5</v>
      </c>
      <c r="F214" s="70">
        <v>3.5</v>
      </c>
      <c r="G214" s="144" t="s">
        <v>242</v>
      </c>
      <c r="H214" s="97" t="s">
        <v>243</v>
      </c>
      <c r="I214" s="72">
        <v>6</v>
      </c>
      <c r="J214" s="128">
        <v>6</v>
      </c>
      <c r="K214" s="114">
        <f t="shared" si="13"/>
        <v>0</v>
      </c>
      <c r="L214" s="68" t="s">
        <v>241</v>
      </c>
      <c r="Q214" s="73">
        <f t="shared" si="16"/>
        <v>21</v>
      </c>
      <c r="R214" s="127">
        <f t="shared" si="15"/>
        <v>21</v>
      </c>
    </row>
    <row r="215" spans="1:18" s="73" customFormat="1" ht="21" customHeight="1">
      <c r="A215" s="84">
        <v>212</v>
      </c>
      <c r="B215" s="67" t="s">
        <v>1398</v>
      </c>
      <c r="C215" s="68" t="s">
        <v>1399</v>
      </c>
      <c r="D215" s="85" t="s">
        <v>247</v>
      </c>
      <c r="E215" s="70">
        <v>40</v>
      </c>
      <c r="F215" s="70">
        <v>40</v>
      </c>
      <c r="G215" s="144" t="s">
        <v>242</v>
      </c>
      <c r="H215" s="97" t="s">
        <v>243</v>
      </c>
      <c r="I215" s="72">
        <v>7</v>
      </c>
      <c r="J215" s="72">
        <v>7</v>
      </c>
      <c r="K215" s="114">
        <f t="shared" si="13"/>
        <v>0</v>
      </c>
      <c r="L215" s="68" t="s">
        <v>247</v>
      </c>
      <c r="Q215" s="73">
        <f t="shared" si="16"/>
        <v>280</v>
      </c>
      <c r="R215" s="127">
        <f t="shared" si="15"/>
        <v>280</v>
      </c>
    </row>
    <row r="216" spans="1:18" s="73" customFormat="1" ht="21" customHeight="1">
      <c r="A216" s="84">
        <v>213</v>
      </c>
      <c r="B216" s="67" t="s">
        <v>1400</v>
      </c>
      <c r="C216" s="68" t="s">
        <v>1401</v>
      </c>
      <c r="D216" s="85" t="s">
        <v>247</v>
      </c>
      <c r="E216" s="70">
        <v>67</v>
      </c>
      <c r="F216" s="89">
        <v>67.099999999999994</v>
      </c>
      <c r="G216" s="144" t="s">
        <v>242</v>
      </c>
      <c r="H216" s="97" t="s">
        <v>243</v>
      </c>
      <c r="I216" s="72">
        <v>4</v>
      </c>
      <c r="J216" s="72">
        <v>4</v>
      </c>
      <c r="K216" s="114">
        <f t="shared" si="13"/>
        <v>0</v>
      </c>
      <c r="L216" s="68" t="s">
        <v>247</v>
      </c>
      <c r="Q216" s="73">
        <f t="shared" si="16"/>
        <v>268</v>
      </c>
      <c r="R216" s="127">
        <f t="shared" si="15"/>
        <v>268.39999999999998</v>
      </c>
    </row>
    <row r="217" spans="1:18" s="73" customFormat="1" ht="21" customHeight="1">
      <c r="A217" s="84">
        <v>214</v>
      </c>
      <c r="B217" s="67" t="s">
        <v>1402</v>
      </c>
      <c r="C217" s="68" t="s">
        <v>1403</v>
      </c>
      <c r="D217" s="85" t="s">
        <v>247</v>
      </c>
      <c r="E217" s="70">
        <v>18</v>
      </c>
      <c r="F217" s="70">
        <v>18</v>
      </c>
      <c r="G217" s="144" t="s">
        <v>242</v>
      </c>
      <c r="H217" s="97" t="s">
        <v>243</v>
      </c>
      <c r="I217" s="72">
        <v>6</v>
      </c>
      <c r="J217" s="72">
        <v>6</v>
      </c>
      <c r="K217" s="114">
        <f t="shared" si="13"/>
        <v>0</v>
      </c>
      <c r="L217" s="68" t="s">
        <v>247</v>
      </c>
      <c r="N217" s="88"/>
      <c r="Q217" s="73">
        <f t="shared" si="16"/>
        <v>108</v>
      </c>
      <c r="R217" s="127">
        <f t="shared" si="15"/>
        <v>108</v>
      </c>
    </row>
    <row r="218" spans="1:18" s="73" customFormat="1" ht="21" customHeight="1">
      <c r="A218" s="90">
        <v>215</v>
      </c>
      <c r="B218" s="91" t="s">
        <v>1404</v>
      </c>
      <c r="C218" s="92" t="s">
        <v>1405</v>
      </c>
      <c r="D218" s="93" t="s">
        <v>247</v>
      </c>
      <c r="E218" s="94">
        <v>28</v>
      </c>
      <c r="F218" s="147">
        <v>29.1</v>
      </c>
      <c r="G218" s="148" t="s">
        <v>242</v>
      </c>
      <c r="H218" s="149" t="s">
        <v>243</v>
      </c>
      <c r="I218" s="96">
        <v>10</v>
      </c>
      <c r="J218" s="150">
        <v>10</v>
      </c>
      <c r="K218" s="114">
        <f t="shared" si="13"/>
        <v>0</v>
      </c>
      <c r="L218" s="92" t="s">
        <v>247</v>
      </c>
      <c r="N218" s="88"/>
      <c r="Q218" s="73">
        <f t="shared" si="16"/>
        <v>280</v>
      </c>
      <c r="R218" s="127">
        <f t="shared" si="15"/>
        <v>291</v>
      </c>
    </row>
    <row r="219" spans="1:18">
      <c r="A219" s="45"/>
      <c r="B219" s="45"/>
      <c r="C219" s="45"/>
      <c r="D219" s="45"/>
      <c r="E219" s="45"/>
      <c r="F219" s="45"/>
      <c r="G219" s="45"/>
      <c r="H219" s="46"/>
      <c r="I219" s="45"/>
      <c r="J219" s="45"/>
      <c r="K219" s="45"/>
      <c r="L219" s="45"/>
      <c r="M219" s="47"/>
      <c r="N219" s="47"/>
      <c r="O219" s="47"/>
      <c r="P219" s="47"/>
      <c r="Q219" s="45"/>
      <c r="R219" s="45"/>
    </row>
    <row r="220" spans="1:18">
      <c r="A220" s="45"/>
      <c r="B220" s="48" t="s">
        <v>1092</v>
      </c>
      <c r="C220" s="49">
        <f>C221+C222+C223+C224</f>
        <v>1565494.44</v>
      </c>
      <c r="D220" s="45"/>
      <c r="E220" s="45"/>
      <c r="F220" s="45"/>
      <c r="G220" s="45"/>
      <c r="H220" s="46"/>
      <c r="I220" s="45"/>
      <c r="J220" s="45"/>
      <c r="K220" s="45"/>
      <c r="L220" s="45"/>
      <c r="M220" s="47"/>
      <c r="N220" s="47"/>
      <c r="O220" s="47"/>
      <c r="P220" s="47"/>
      <c r="Q220" s="45"/>
      <c r="R220" s="50">
        <f>SUM(R6:R219)</f>
        <v>40063.614999999998</v>
      </c>
    </row>
    <row r="221" spans="1:18">
      <c r="A221" s="45"/>
      <c r="B221" s="51" t="s">
        <v>1409</v>
      </c>
      <c r="C221" s="49">
        <v>538532.78</v>
      </c>
      <c r="D221" s="45"/>
      <c r="E221" s="45"/>
      <c r="F221" s="45"/>
      <c r="G221" s="45"/>
      <c r="H221" s="46"/>
      <c r="I221" s="45"/>
      <c r="J221" s="45"/>
      <c r="K221" s="45"/>
      <c r="L221" s="45"/>
      <c r="M221" s="47"/>
      <c r="N221" s="47"/>
      <c r="O221" s="47"/>
      <c r="P221" s="47"/>
      <c r="Q221" s="45"/>
      <c r="R221" s="45"/>
    </row>
    <row r="222" spans="1:18">
      <c r="A222" s="45"/>
      <c r="B222" s="51" t="s">
        <v>247</v>
      </c>
      <c r="C222" s="49">
        <v>456943.8</v>
      </c>
      <c r="D222" s="45"/>
      <c r="E222" s="45"/>
      <c r="F222" s="45"/>
      <c r="G222" s="45"/>
      <c r="H222" s="46"/>
      <c r="I222" s="45"/>
      <c r="J222" s="45"/>
      <c r="K222" s="45"/>
      <c r="L222" s="45"/>
      <c r="M222" s="47"/>
      <c r="N222" s="47"/>
      <c r="O222" s="47"/>
      <c r="P222" s="47"/>
      <c r="Q222" s="45"/>
      <c r="R222" s="45"/>
    </row>
    <row r="223" spans="1:18">
      <c r="A223" s="45"/>
      <c r="B223" s="51" t="s">
        <v>1094</v>
      </c>
      <c r="C223" s="49">
        <v>570017.86</v>
      </c>
      <c r="D223" s="45"/>
      <c r="E223" s="45"/>
      <c r="F223" s="45"/>
      <c r="G223" s="45"/>
      <c r="H223" s="46"/>
      <c r="I223" s="45"/>
      <c r="J223" s="45"/>
      <c r="K223" s="45"/>
      <c r="L223" s="45"/>
      <c r="M223" s="47"/>
      <c r="N223" s="47"/>
      <c r="O223" s="47"/>
      <c r="P223" s="47"/>
      <c r="Q223" s="45"/>
      <c r="R223" s="45"/>
    </row>
    <row r="224" spans="1:18">
      <c r="A224" s="45"/>
      <c r="B224" s="51" t="s">
        <v>1095</v>
      </c>
      <c r="C224" s="49"/>
      <c r="D224" s="45"/>
      <c r="E224" s="45"/>
      <c r="F224" s="45"/>
      <c r="G224" s="45"/>
      <c r="H224" s="46"/>
      <c r="I224" s="45"/>
      <c r="J224" s="45"/>
      <c r="K224" s="45"/>
      <c r="L224" s="45"/>
      <c r="M224" s="47"/>
      <c r="N224" s="47"/>
      <c r="O224" s="47"/>
      <c r="P224" s="47"/>
      <c r="Q224" s="45"/>
      <c r="R224" s="45"/>
    </row>
    <row r="225" spans="1:18">
      <c r="A225" s="45"/>
      <c r="B225" s="48" t="s">
        <v>233</v>
      </c>
      <c r="C225" s="49">
        <v>1340063.3541769299</v>
      </c>
      <c r="D225" s="45"/>
      <c r="E225" s="45"/>
      <c r="F225" s="45"/>
      <c r="G225" s="45"/>
      <c r="H225" s="46"/>
      <c r="I225" s="45"/>
      <c r="J225" s="45"/>
      <c r="K225" s="45"/>
      <c r="L225" s="45"/>
      <c r="M225" s="47"/>
      <c r="N225" s="47"/>
      <c r="O225" s="47"/>
      <c r="P225" s="47"/>
      <c r="Q225" s="45"/>
      <c r="R225" s="45"/>
    </row>
    <row r="226" spans="1:18">
      <c r="A226" s="45"/>
      <c r="B226" s="48" t="s">
        <v>998</v>
      </c>
      <c r="C226" s="49">
        <f>C220-C225</f>
        <v>225431.08582307</v>
      </c>
      <c r="D226" s="45"/>
      <c r="E226" s="45"/>
      <c r="F226" s="45"/>
      <c r="G226" s="45"/>
      <c r="H226" s="46"/>
      <c r="I226" s="45"/>
      <c r="J226" s="45"/>
      <c r="K226" s="45"/>
      <c r="L226" s="45"/>
      <c r="M226" s="47"/>
      <c r="N226" s="47"/>
      <c r="O226" s="47"/>
      <c r="P226" s="47"/>
      <c r="Q226" s="45"/>
      <c r="R226" s="45"/>
    </row>
    <row r="227" spans="1:18">
      <c r="A227" s="45"/>
      <c r="B227" s="48" t="s">
        <v>999</v>
      </c>
      <c r="C227" s="49">
        <v>40063.614999999998</v>
      </c>
      <c r="D227" s="45"/>
      <c r="E227" s="45"/>
      <c r="F227" s="45"/>
      <c r="G227" s="45"/>
      <c r="H227" s="46"/>
      <c r="I227" s="45"/>
      <c r="J227" s="45"/>
      <c r="K227" s="45"/>
      <c r="L227" s="45"/>
      <c r="M227" s="47"/>
      <c r="N227" s="47"/>
      <c r="O227" s="47"/>
      <c r="P227" s="47"/>
      <c r="Q227" s="45"/>
      <c r="R227" s="45"/>
    </row>
  </sheetData>
  <autoFilter ref="A5:IT227"/>
  <mergeCells count="3">
    <mergeCell ref="A1:K1"/>
    <mergeCell ref="A3:K3"/>
    <mergeCell ref="M4:P4"/>
  </mergeCells>
  <phoneticPr fontId="21" type="noConversion"/>
  <printOptions horizontalCentered="1"/>
  <pageMargins left="0.35433070866141703" right="0.35433070866141703" top="0.511811023622047" bottom="0.35433070866141703" header="0" footer="0.23622047244094499"/>
  <pageSetup paperSize="9" scale="88" fitToHeight="0" orientation="portrait" horizontalDpi="300" verticalDpi="300"/>
  <headerFooter alignWithMargins="0">
    <oddFooter>&amp;C&amp;"宋体,加粗"&amp;10共&amp;N页第&amp;P页</oddFooter>
  </headerFooter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  <pageSetUpPr fitToPage="1"/>
  </sheetPr>
  <dimension ref="A1:M135"/>
  <sheetViews>
    <sheetView zoomScale="125" zoomScaleNormal="125" workbookViewId="0">
      <pane xSplit="2" ySplit="4" topLeftCell="C86" activePane="bottomRight" state="frozen"/>
      <selection pane="topRight"/>
      <selection pane="bottomLeft"/>
      <selection pane="bottomRight" activeCell="F108" sqref="F108"/>
    </sheetView>
  </sheetViews>
  <sheetFormatPr defaultColWidth="9" defaultRowHeight="15.75" customHeight="1" outlineLevelCol="1"/>
  <cols>
    <col min="1" max="1" width="4.625" style="272" customWidth="1"/>
    <col min="2" max="2" width="12" style="271" customWidth="1"/>
    <col min="3" max="3" width="9.375" style="271" customWidth="1"/>
    <col min="4" max="4" width="9.625" style="271" customWidth="1"/>
    <col min="5" max="5" width="9.5" style="272" customWidth="1"/>
    <col min="6" max="6" width="8.875" style="271" customWidth="1"/>
    <col min="7" max="7" width="7.25" style="271" customWidth="1"/>
    <col min="8" max="8" width="7.125" style="271" hidden="1" customWidth="1" outlineLevel="1"/>
    <col min="9" max="9" width="9.25" style="271" hidden="1" customWidth="1" outlineLevel="1"/>
    <col min="10" max="10" width="12.75" style="271" hidden="1" customWidth="1" outlineLevel="1"/>
    <col min="11" max="11" width="7.125" style="271" hidden="1" customWidth="1" outlineLevel="1"/>
    <col min="12" max="12" width="4.375" style="271" hidden="1" customWidth="1" outlineLevel="1"/>
    <col min="13" max="13" width="10.875" style="299" customWidth="1" collapsed="1"/>
    <col min="14" max="16384" width="9" style="271"/>
  </cols>
  <sheetData>
    <row r="1" spans="1:13" s="269" customFormat="1" ht="25.5" customHeight="1">
      <c r="A1" s="368" t="s">
        <v>1632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</row>
    <row r="2" spans="1:13" ht="15.75" customHeight="1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</row>
    <row r="3" spans="1:13" s="272" customFormat="1" ht="15.75" customHeight="1">
      <c r="A3" s="364" t="s">
        <v>225</v>
      </c>
      <c r="B3" s="366" t="s">
        <v>226</v>
      </c>
      <c r="C3" s="366" t="s">
        <v>227</v>
      </c>
      <c r="D3" s="372" t="s">
        <v>228</v>
      </c>
      <c r="E3" s="372" t="s">
        <v>229</v>
      </c>
      <c r="F3" s="372" t="s">
        <v>230</v>
      </c>
      <c r="G3" s="372" t="s">
        <v>231</v>
      </c>
      <c r="H3" s="366" t="s">
        <v>232</v>
      </c>
      <c r="I3" s="367"/>
      <c r="J3" s="369"/>
      <c r="K3" s="370" t="s">
        <v>220</v>
      </c>
      <c r="L3" s="371"/>
      <c r="M3" s="366" t="s">
        <v>234</v>
      </c>
    </row>
    <row r="4" spans="1:13" s="272" customFormat="1" ht="15.75" customHeight="1">
      <c r="A4" s="365"/>
      <c r="B4" s="367"/>
      <c r="C4" s="367"/>
      <c r="D4" s="373"/>
      <c r="E4" s="374"/>
      <c r="F4" s="374"/>
      <c r="G4" s="373"/>
      <c r="H4" s="273" t="s">
        <v>234</v>
      </c>
      <c r="I4" s="273" t="s">
        <v>235</v>
      </c>
      <c r="J4" s="273" t="s">
        <v>236</v>
      </c>
      <c r="K4" s="274" t="s">
        <v>234</v>
      </c>
      <c r="L4" s="274" t="s">
        <v>236</v>
      </c>
      <c r="M4" s="366"/>
    </row>
    <row r="5" spans="1:13" s="282" customFormat="1" ht="15.75" customHeight="1">
      <c r="A5" s="275" t="s">
        <v>238</v>
      </c>
      <c r="B5" s="135" t="s">
        <v>1181</v>
      </c>
      <c r="C5" s="135" t="s">
        <v>250</v>
      </c>
      <c r="D5" s="145" t="s">
        <v>241</v>
      </c>
      <c r="E5" s="276" t="s">
        <v>1410</v>
      </c>
      <c r="F5" s="277">
        <v>5.4</v>
      </c>
      <c r="G5" s="278" t="s">
        <v>243</v>
      </c>
      <c r="H5" s="138">
        <v>8</v>
      </c>
      <c r="I5" s="279">
        <f t="shared" ref="I5:I21" si="0">IF(H5=0,0,ROUND(J5/H5,2))</f>
        <v>0</v>
      </c>
      <c r="J5" s="280"/>
      <c r="K5" s="280"/>
      <c r="L5" s="280"/>
      <c r="M5" s="281">
        <v>7</v>
      </c>
    </row>
    <row r="6" spans="1:13" ht="15.75" customHeight="1">
      <c r="A6" s="275" t="s">
        <v>244</v>
      </c>
      <c r="B6" s="135" t="s">
        <v>346</v>
      </c>
      <c r="C6" s="135" t="s">
        <v>259</v>
      </c>
      <c r="D6" s="145" t="s">
        <v>247</v>
      </c>
      <c r="E6" s="276" t="s">
        <v>242</v>
      </c>
      <c r="F6" s="277">
        <v>117</v>
      </c>
      <c r="G6" s="146" t="s">
        <v>243</v>
      </c>
      <c r="H6" s="283">
        <v>7</v>
      </c>
      <c r="I6" s="279">
        <f t="shared" si="0"/>
        <v>0</v>
      </c>
      <c r="J6" s="284"/>
      <c r="K6" s="284"/>
      <c r="L6" s="284"/>
      <c r="M6" s="277">
        <v>26</v>
      </c>
    </row>
    <row r="7" spans="1:13" ht="15.75" customHeight="1">
      <c r="A7" s="275" t="s">
        <v>248</v>
      </c>
      <c r="B7" s="135" t="s">
        <v>1411</v>
      </c>
      <c r="C7" s="135" t="s">
        <v>265</v>
      </c>
      <c r="D7" s="145" t="s">
        <v>241</v>
      </c>
      <c r="E7" s="276" t="s">
        <v>242</v>
      </c>
      <c r="F7" s="277">
        <v>14.9</v>
      </c>
      <c r="G7" s="146" t="s">
        <v>243</v>
      </c>
      <c r="H7" s="283">
        <v>15</v>
      </c>
      <c r="I7" s="279">
        <f t="shared" si="0"/>
        <v>0</v>
      </c>
      <c r="J7" s="284"/>
      <c r="K7" s="284"/>
      <c r="L7" s="284"/>
      <c r="M7" s="277">
        <v>134</v>
      </c>
    </row>
    <row r="8" spans="1:13" ht="15.75" customHeight="1">
      <c r="A8" s="275" t="s">
        <v>81</v>
      </c>
      <c r="B8" s="135" t="s">
        <v>526</v>
      </c>
      <c r="C8" s="135" t="s">
        <v>1412</v>
      </c>
      <c r="D8" s="145" t="s">
        <v>241</v>
      </c>
      <c r="E8" s="276" t="s">
        <v>242</v>
      </c>
      <c r="F8" s="285">
        <v>0.13500000000000001</v>
      </c>
      <c r="G8" s="146" t="s">
        <v>243</v>
      </c>
      <c r="H8" s="283">
        <v>32</v>
      </c>
      <c r="I8" s="279">
        <f t="shared" si="0"/>
        <v>0</v>
      </c>
      <c r="J8" s="284"/>
      <c r="K8" s="284"/>
      <c r="L8" s="284"/>
      <c r="M8" s="281">
        <v>80</v>
      </c>
    </row>
    <row r="9" spans="1:13" ht="15.75" customHeight="1">
      <c r="A9" s="275" t="s">
        <v>161</v>
      </c>
      <c r="B9" s="135" t="s">
        <v>1126</v>
      </c>
      <c r="C9" s="135" t="s">
        <v>1413</v>
      </c>
      <c r="D9" s="145" t="s">
        <v>241</v>
      </c>
      <c r="E9" s="276" t="s">
        <v>242</v>
      </c>
      <c r="F9" s="138">
        <v>0.7</v>
      </c>
      <c r="G9" s="146" t="s">
        <v>243</v>
      </c>
      <c r="H9" s="283">
        <v>26</v>
      </c>
      <c r="I9" s="279">
        <f t="shared" si="0"/>
        <v>0</v>
      </c>
      <c r="J9" s="284"/>
      <c r="K9" s="284"/>
      <c r="L9" s="284"/>
      <c r="M9" s="281">
        <v>16</v>
      </c>
    </row>
    <row r="10" spans="1:13" ht="15.75" customHeight="1">
      <c r="A10" s="275" t="s">
        <v>195</v>
      </c>
      <c r="B10" s="135" t="s">
        <v>1119</v>
      </c>
      <c r="C10" s="135" t="s">
        <v>1414</v>
      </c>
      <c r="D10" s="145" t="s">
        <v>241</v>
      </c>
      <c r="E10" s="276" t="s">
        <v>242</v>
      </c>
      <c r="F10" s="138">
        <v>12.9</v>
      </c>
      <c r="G10" s="146" t="s">
        <v>243</v>
      </c>
      <c r="H10" s="283">
        <v>9</v>
      </c>
      <c r="I10" s="279">
        <f t="shared" si="0"/>
        <v>0</v>
      </c>
      <c r="J10" s="284"/>
      <c r="K10" s="284"/>
      <c r="L10" s="284"/>
      <c r="M10" s="142">
        <v>21</v>
      </c>
    </row>
    <row r="11" spans="1:13" ht="15.75" customHeight="1">
      <c r="A11" s="275" t="s">
        <v>257</v>
      </c>
      <c r="B11" s="135" t="s">
        <v>1119</v>
      </c>
      <c r="C11" s="135" t="s">
        <v>1414</v>
      </c>
      <c r="D11" s="145" t="s">
        <v>247</v>
      </c>
      <c r="E11" s="276" t="s">
        <v>242</v>
      </c>
      <c r="F11" s="138">
        <v>12.9</v>
      </c>
      <c r="G11" s="146" t="s">
        <v>243</v>
      </c>
      <c r="H11" s="283">
        <v>40</v>
      </c>
      <c r="I11" s="279">
        <f t="shared" si="0"/>
        <v>0</v>
      </c>
      <c r="J11" s="284"/>
      <c r="K11" s="284"/>
      <c r="L11" s="284"/>
      <c r="M11" s="283">
        <v>10</v>
      </c>
    </row>
    <row r="12" spans="1:13" ht="15.75" customHeight="1">
      <c r="A12" s="275" t="s">
        <v>261</v>
      </c>
      <c r="B12" s="135" t="s">
        <v>1415</v>
      </c>
      <c r="C12" s="135" t="s">
        <v>277</v>
      </c>
      <c r="D12" s="145" t="s">
        <v>247</v>
      </c>
      <c r="E12" s="276" t="s">
        <v>242</v>
      </c>
      <c r="F12" s="138">
        <v>105.7</v>
      </c>
      <c r="G12" s="146" t="s">
        <v>243</v>
      </c>
      <c r="H12" s="283">
        <v>6</v>
      </c>
      <c r="I12" s="279">
        <f t="shared" si="0"/>
        <v>0</v>
      </c>
      <c r="J12" s="284"/>
      <c r="K12" s="284"/>
      <c r="L12" s="284"/>
      <c r="M12" s="283">
        <v>18</v>
      </c>
    </row>
    <row r="13" spans="1:13" ht="15.75" customHeight="1">
      <c r="A13" s="275" t="s">
        <v>264</v>
      </c>
      <c r="B13" s="135" t="s">
        <v>1126</v>
      </c>
      <c r="C13" s="135" t="s">
        <v>1416</v>
      </c>
      <c r="D13" s="145" t="s">
        <v>241</v>
      </c>
      <c r="E13" s="145" t="s">
        <v>242</v>
      </c>
      <c r="F13" s="138">
        <v>4.5999999999999996</v>
      </c>
      <c r="G13" s="146" t="s">
        <v>243</v>
      </c>
      <c r="H13" s="283">
        <v>40</v>
      </c>
      <c r="I13" s="279">
        <f t="shared" si="0"/>
        <v>0</v>
      </c>
      <c r="J13" s="284"/>
      <c r="K13" s="284"/>
      <c r="L13" s="284"/>
      <c r="M13" s="142">
        <v>3</v>
      </c>
    </row>
    <row r="14" spans="1:13" ht="15.75" customHeight="1">
      <c r="A14" s="275" t="s">
        <v>266</v>
      </c>
      <c r="B14" s="135" t="s">
        <v>346</v>
      </c>
      <c r="C14" s="135" t="s">
        <v>1417</v>
      </c>
      <c r="D14" s="145" t="s">
        <v>247</v>
      </c>
      <c r="E14" s="276" t="s">
        <v>242</v>
      </c>
      <c r="F14" s="138">
        <v>116.3</v>
      </c>
      <c r="G14" s="146" t="s">
        <v>243</v>
      </c>
      <c r="H14" s="283">
        <v>18</v>
      </c>
      <c r="I14" s="279">
        <f t="shared" si="0"/>
        <v>0</v>
      </c>
      <c r="J14" s="284"/>
      <c r="K14" s="284"/>
      <c r="L14" s="284"/>
      <c r="M14" s="283">
        <v>28</v>
      </c>
    </row>
    <row r="15" spans="1:13" ht="15.75" customHeight="1">
      <c r="A15" s="275" t="s">
        <v>269</v>
      </c>
      <c r="B15" s="135" t="s">
        <v>1418</v>
      </c>
      <c r="C15" s="135" t="s">
        <v>1419</v>
      </c>
      <c r="D15" s="145" t="s">
        <v>247</v>
      </c>
      <c r="E15" s="145" t="s">
        <v>242</v>
      </c>
      <c r="F15" s="138">
        <v>0.64</v>
      </c>
      <c r="G15" s="146" t="s">
        <v>243</v>
      </c>
      <c r="H15" s="283">
        <v>8</v>
      </c>
      <c r="I15" s="279">
        <f t="shared" si="0"/>
        <v>0</v>
      </c>
      <c r="J15" s="284"/>
      <c r="K15" s="284"/>
      <c r="L15" s="284"/>
      <c r="M15" s="142">
        <v>23</v>
      </c>
    </row>
    <row r="16" spans="1:13" ht="15.75" customHeight="1">
      <c r="A16" s="275" t="s">
        <v>272</v>
      </c>
      <c r="B16" s="135" t="s">
        <v>1420</v>
      </c>
      <c r="C16" s="135" t="s">
        <v>1421</v>
      </c>
      <c r="D16" s="145" t="s">
        <v>241</v>
      </c>
      <c r="E16" s="145" t="s">
        <v>242</v>
      </c>
      <c r="F16" s="286">
        <v>7.4999999999999997E-2</v>
      </c>
      <c r="G16" s="146" t="s">
        <v>243</v>
      </c>
      <c r="H16" s="283">
        <v>18</v>
      </c>
      <c r="I16" s="279">
        <f t="shared" si="0"/>
        <v>0</v>
      </c>
      <c r="J16" s="284"/>
      <c r="K16" s="284"/>
      <c r="L16" s="284"/>
      <c r="M16" s="142">
        <v>1</v>
      </c>
    </row>
    <row r="17" spans="1:13" ht="15.75" customHeight="1">
      <c r="A17" s="275" t="s">
        <v>275</v>
      </c>
      <c r="B17" s="135" t="s">
        <v>602</v>
      </c>
      <c r="C17" s="135" t="s">
        <v>1422</v>
      </c>
      <c r="D17" s="145" t="s">
        <v>241</v>
      </c>
      <c r="E17" s="145" t="s">
        <v>242</v>
      </c>
      <c r="F17" s="138">
        <v>0.09</v>
      </c>
      <c r="G17" s="146" t="s">
        <v>243</v>
      </c>
      <c r="H17" s="283">
        <v>28</v>
      </c>
      <c r="I17" s="279">
        <f t="shared" si="0"/>
        <v>0</v>
      </c>
      <c r="J17" s="284"/>
      <c r="K17" s="284"/>
      <c r="L17" s="284"/>
      <c r="M17" s="142">
        <v>3</v>
      </c>
    </row>
    <row r="18" spans="1:13" ht="15.75" customHeight="1">
      <c r="A18" s="275" t="s">
        <v>278</v>
      </c>
      <c r="B18" s="135" t="s">
        <v>1423</v>
      </c>
      <c r="C18" s="135" t="s">
        <v>1424</v>
      </c>
      <c r="D18" s="145" t="s">
        <v>241</v>
      </c>
      <c r="E18" s="145" t="s">
        <v>242</v>
      </c>
      <c r="F18" s="286">
        <v>5.5E-2</v>
      </c>
      <c r="G18" s="146" t="s">
        <v>243</v>
      </c>
      <c r="H18" s="283">
        <v>16</v>
      </c>
      <c r="I18" s="279">
        <f t="shared" si="0"/>
        <v>0</v>
      </c>
      <c r="J18" s="284"/>
      <c r="K18" s="284"/>
      <c r="L18" s="284"/>
      <c r="M18" s="142">
        <v>40</v>
      </c>
    </row>
    <row r="19" spans="1:13" ht="15.75" customHeight="1">
      <c r="A19" s="275" t="s">
        <v>281</v>
      </c>
      <c r="B19" s="135" t="s">
        <v>1425</v>
      </c>
      <c r="C19" s="135" t="s">
        <v>1426</v>
      </c>
      <c r="D19" s="145" t="s">
        <v>241</v>
      </c>
      <c r="E19" s="145" t="s">
        <v>242</v>
      </c>
      <c r="F19" s="138">
        <v>0.13</v>
      </c>
      <c r="G19" s="146" t="s">
        <v>243</v>
      </c>
      <c r="H19" s="283">
        <v>8</v>
      </c>
      <c r="I19" s="279">
        <f t="shared" si="0"/>
        <v>0</v>
      </c>
      <c r="J19" s="284"/>
      <c r="K19" s="284"/>
      <c r="L19" s="284"/>
      <c r="M19" s="142">
        <v>3</v>
      </c>
    </row>
    <row r="20" spans="1:13" ht="15.75" customHeight="1">
      <c r="A20" s="275" t="s">
        <v>284</v>
      </c>
      <c r="B20" s="135" t="s">
        <v>521</v>
      </c>
      <c r="C20" s="135" t="s">
        <v>1427</v>
      </c>
      <c r="D20" s="145" t="s">
        <v>241</v>
      </c>
      <c r="E20" s="145" t="s">
        <v>242</v>
      </c>
      <c r="F20" s="286">
        <v>0.36499999999999999</v>
      </c>
      <c r="G20" s="146" t="s">
        <v>243</v>
      </c>
      <c r="H20" s="283">
        <v>6</v>
      </c>
      <c r="I20" s="279">
        <f t="shared" si="0"/>
        <v>0</v>
      </c>
      <c r="J20" s="284"/>
      <c r="K20" s="284"/>
      <c r="L20" s="284"/>
      <c r="M20" s="142">
        <v>8</v>
      </c>
    </row>
    <row r="21" spans="1:13" ht="15.75" customHeight="1">
      <c r="A21" s="275" t="s">
        <v>287</v>
      </c>
      <c r="B21" s="135" t="s">
        <v>294</v>
      </c>
      <c r="C21" s="135" t="s">
        <v>1428</v>
      </c>
      <c r="D21" s="145" t="s">
        <v>247</v>
      </c>
      <c r="E21" s="276" t="s">
        <v>242</v>
      </c>
      <c r="F21" s="138">
        <v>442</v>
      </c>
      <c r="G21" s="146" t="s">
        <v>243</v>
      </c>
      <c r="H21" s="283">
        <v>7</v>
      </c>
      <c r="I21" s="279">
        <f t="shared" si="0"/>
        <v>0</v>
      </c>
      <c r="J21" s="284"/>
      <c r="K21" s="284"/>
      <c r="L21" s="284"/>
      <c r="M21" s="142">
        <v>12</v>
      </c>
    </row>
    <row r="22" spans="1:13" ht="15.75" customHeight="1">
      <c r="A22" s="275" t="s">
        <v>290</v>
      </c>
      <c r="B22" s="135" t="s">
        <v>550</v>
      </c>
      <c r="C22" s="135" t="s">
        <v>1429</v>
      </c>
      <c r="D22" s="145" t="s">
        <v>241</v>
      </c>
      <c r="E22" s="276" t="s">
        <v>242</v>
      </c>
      <c r="F22" s="287">
        <v>5.0000000000000001E-3</v>
      </c>
      <c r="G22" s="146" t="s">
        <v>243</v>
      </c>
      <c r="H22" s="283">
        <v>9</v>
      </c>
      <c r="I22" s="279"/>
      <c r="J22" s="284"/>
      <c r="K22" s="284"/>
      <c r="L22" s="284"/>
      <c r="M22" s="283">
        <v>300</v>
      </c>
    </row>
    <row r="23" spans="1:13" ht="15.75" customHeight="1">
      <c r="A23" s="275" t="s">
        <v>293</v>
      </c>
      <c r="B23" s="135" t="s">
        <v>438</v>
      </c>
      <c r="C23" s="135" t="s">
        <v>1430</v>
      </c>
      <c r="D23" s="145" t="s">
        <v>241</v>
      </c>
      <c r="E23" s="145" t="s">
        <v>242</v>
      </c>
      <c r="F23" s="138">
        <v>0.24</v>
      </c>
      <c r="G23" s="146" t="s">
        <v>243</v>
      </c>
      <c r="H23" s="283">
        <v>58</v>
      </c>
      <c r="I23" s="279"/>
      <c r="J23" s="284"/>
      <c r="K23" s="284"/>
      <c r="L23" s="284"/>
      <c r="M23" s="142">
        <v>40</v>
      </c>
    </row>
    <row r="24" spans="1:13" ht="15.75" customHeight="1">
      <c r="A24" s="275" t="s">
        <v>297</v>
      </c>
      <c r="B24" s="135" t="s">
        <v>1431</v>
      </c>
      <c r="C24" s="135" t="s">
        <v>1432</v>
      </c>
      <c r="D24" s="145" t="s">
        <v>241</v>
      </c>
      <c r="E24" s="145" t="s">
        <v>242</v>
      </c>
      <c r="F24" s="138">
        <v>0.26</v>
      </c>
      <c r="G24" s="146" t="s">
        <v>243</v>
      </c>
      <c r="H24" s="283">
        <v>68</v>
      </c>
      <c r="I24" s="279"/>
      <c r="J24" s="284"/>
      <c r="K24" s="284"/>
      <c r="L24" s="284"/>
      <c r="M24" s="142">
        <v>60</v>
      </c>
    </row>
    <row r="25" spans="1:13" ht="15.75" customHeight="1">
      <c r="A25" s="275" t="s">
        <v>300</v>
      </c>
      <c r="B25" s="135" t="s">
        <v>602</v>
      </c>
      <c r="C25" s="135" t="s">
        <v>1433</v>
      </c>
      <c r="D25" s="145" t="s">
        <v>241</v>
      </c>
      <c r="E25" s="145" t="s">
        <v>242</v>
      </c>
      <c r="F25" s="138">
        <v>0.09</v>
      </c>
      <c r="G25" s="146" t="s">
        <v>243</v>
      </c>
      <c r="H25" s="283">
        <v>28</v>
      </c>
      <c r="I25" s="279"/>
      <c r="J25" s="284"/>
      <c r="K25" s="284"/>
      <c r="L25" s="284"/>
      <c r="M25" s="142">
        <v>18</v>
      </c>
    </row>
    <row r="26" spans="1:13" ht="15.75" customHeight="1">
      <c r="A26" s="275" t="s">
        <v>303</v>
      </c>
      <c r="B26" s="135" t="s">
        <v>819</v>
      </c>
      <c r="C26" s="135" t="s">
        <v>1434</v>
      </c>
      <c r="D26" s="145" t="s">
        <v>241</v>
      </c>
      <c r="E26" s="145" t="s">
        <v>242</v>
      </c>
      <c r="F26" s="138">
        <v>4.5</v>
      </c>
      <c r="G26" s="146" t="s">
        <v>243</v>
      </c>
      <c r="H26" s="283">
        <v>28</v>
      </c>
      <c r="I26" s="279"/>
      <c r="J26" s="284"/>
      <c r="K26" s="284"/>
      <c r="L26" s="284"/>
      <c r="M26" s="142">
        <v>6</v>
      </c>
    </row>
    <row r="27" spans="1:13" ht="15.75" customHeight="1">
      <c r="A27" s="275" t="s">
        <v>306</v>
      </c>
      <c r="B27" s="135" t="s">
        <v>1435</v>
      </c>
      <c r="C27" s="135" t="s">
        <v>1436</v>
      </c>
      <c r="D27" s="145" t="s">
        <v>241</v>
      </c>
      <c r="E27" s="145" t="s">
        <v>242</v>
      </c>
      <c r="F27" s="138">
        <v>0.2</v>
      </c>
      <c r="G27" s="146" t="s">
        <v>243</v>
      </c>
      <c r="H27" s="283">
        <v>42</v>
      </c>
      <c r="I27" s="279"/>
      <c r="J27" s="284"/>
      <c r="K27" s="284"/>
      <c r="L27" s="284"/>
      <c r="M27" s="142">
        <v>9</v>
      </c>
    </row>
    <row r="28" spans="1:13" ht="15.75" customHeight="1">
      <c r="A28" s="275" t="s">
        <v>309</v>
      </c>
      <c r="B28" s="135" t="s">
        <v>1437</v>
      </c>
      <c r="C28" s="135" t="s">
        <v>1438</v>
      </c>
      <c r="D28" s="145" t="s">
        <v>241</v>
      </c>
      <c r="E28" s="145" t="s">
        <v>242</v>
      </c>
      <c r="F28" s="138">
        <v>3.1</v>
      </c>
      <c r="G28" s="146" t="s">
        <v>243</v>
      </c>
      <c r="H28" s="283">
        <v>18</v>
      </c>
      <c r="I28" s="279"/>
      <c r="J28" s="284"/>
      <c r="K28" s="284"/>
      <c r="L28" s="284"/>
      <c r="M28" s="142">
        <v>48</v>
      </c>
    </row>
    <row r="29" spans="1:13" ht="15.75" customHeight="1">
      <c r="A29" s="275" t="s">
        <v>312</v>
      </c>
      <c r="B29" s="135" t="s">
        <v>1437</v>
      </c>
      <c r="C29" s="135" t="s">
        <v>1438</v>
      </c>
      <c r="D29" s="145" t="s">
        <v>247</v>
      </c>
      <c r="E29" s="145" t="s">
        <v>242</v>
      </c>
      <c r="F29" s="138">
        <v>4.5</v>
      </c>
      <c r="G29" s="146" t="s">
        <v>243</v>
      </c>
      <c r="H29" s="283">
        <v>50</v>
      </c>
      <c r="I29" s="279"/>
      <c r="J29" s="284"/>
      <c r="K29" s="284"/>
      <c r="L29" s="284"/>
      <c r="M29" s="283">
        <v>20</v>
      </c>
    </row>
    <row r="30" spans="1:13" ht="15.75" customHeight="1">
      <c r="A30" s="275" t="s">
        <v>315</v>
      </c>
      <c r="B30" s="135" t="s">
        <v>1325</v>
      </c>
      <c r="C30" s="135" t="s">
        <v>1439</v>
      </c>
      <c r="D30" s="145" t="s">
        <v>241</v>
      </c>
      <c r="E30" s="145" t="s">
        <v>242</v>
      </c>
      <c r="F30" s="138">
        <v>0.2</v>
      </c>
      <c r="G30" s="146" t="s">
        <v>243</v>
      </c>
      <c r="H30" s="283">
        <v>38</v>
      </c>
      <c r="I30" s="279"/>
      <c r="J30" s="284"/>
      <c r="K30" s="284"/>
      <c r="L30" s="284"/>
      <c r="M30" s="142">
        <v>30</v>
      </c>
    </row>
    <row r="31" spans="1:13" ht="15.75" customHeight="1">
      <c r="A31" s="275" t="s">
        <v>318</v>
      </c>
      <c r="B31" s="135" t="s">
        <v>1119</v>
      </c>
      <c r="C31" s="135" t="s">
        <v>1440</v>
      </c>
      <c r="D31" s="145" t="s">
        <v>241</v>
      </c>
      <c r="E31" s="145" t="s">
        <v>242</v>
      </c>
      <c r="F31" s="138">
        <v>0.9</v>
      </c>
      <c r="G31" s="146" t="s">
        <v>243</v>
      </c>
      <c r="H31" s="283">
        <v>30</v>
      </c>
      <c r="I31" s="279"/>
      <c r="J31" s="284"/>
      <c r="K31" s="284"/>
      <c r="L31" s="284"/>
      <c r="M31" s="142">
        <v>31</v>
      </c>
    </row>
    <row r="32" spans="1:13" ht="15.75" customHeight="1">
      <c r="A32" s="275" t="s">
        <v>321</v>
      </c>
      <c r="B32" s="135" t="s">
        <v>316</v>
      </c>
      <c r="C32" s="135" t="s">
        <v>1441</v>
      </c>
      <c r="D32" s="145" t="s">
        <v>241</v>
      </c>
      <c r="E32" s="145" t="s">
        <v>242</v>
      </c>
      <c r="F32" s="138">
        <v>0.09</v>
      </c>
      <c r="G32" s="146" t="s">
        <v>243</v>
      </c>
      <c r="H32" s="283">
        <v>17</v>
      </c>
      <c r="I32" s="279"/>
      <c r="J32" s="284"/>
      <c r="K32" s="284"/>
      <c r="L32" s="284"/>
      <c r="M32" s="142">
        <v>39</v>
      </c>
    </row>
    <row r="33" spans="1:13" ht="15.75" customHeight="1">
      <c r="A33" s="275" t="s">
        <v>323</v>
      </c>
      <c r="B33" s="135" t="s">
        <v>586</v>
      </c>
      <c r="C33" s="135" t="s">
        <v>1442</v>
      </c>
      <c r="D33" s="145" t="s">
        <v>241</v>
      </c>
      <c r="E33" s="145" t="s">
        <v>242</v>
      </c>
      <c r="F33" s="138">
        <v>0.4</v>
      </c>
      <c r="G33" s="146" t="s">
        <v>243</v>
      </c>
      <c r="H33" s="283">
        <v>14</v>
      </c>
      <c r="I33" s="279"/>
      <c r="J33" s="284"/>
      <c r="K33" s="284"/>
      <c r="L33" s="284"/>
      <c r="M33" s="142">
        <v>14</v>
      </c>
    </row>
    <row r="34" spans="1:13" ht="15.75" customHeight="1">
      <c r="A34" s="275" t="s">
        <v>326</v>
      </c>
      <c r="B34" s="135" t="s">
        <v>1443</v>
      </c>
      <c r="C34" s="135" t="s">
        <v>1444</v>
      </c>
      <c r="D34" s="145" t="s">
        <v>241</v>
      </c>
      <c r="E34" s="145" t="s">
        <v>242</v>
      </c>
      <c r="F34" s="138">
        <v>1.7</v>
      </c>
      <c r="G34" s="146" t="s">
        <v>243</v>
      </c>
      <c r="H34" s="283">
        <v>10</v>
      </c>
      <c r="I34" s="279"/>
      <c r="J34" s="284"/>
      <c r="K34" s="284"/>
      <c r="L34" s="284"/>
      <c r="M34" s="142">
        <v>20</v>
      </c>
    </row>
    <row r="35" spans="1:13" ht="15.75" customHeight="1">
      <c r="A35" s="275" t="s">
        <v>329</v>
      </c>
      <c r="B35" s="135" t="s">
        <v>796</v>
      </c>
      <c r="C35" s="135" t="s">
        <v>1445</v>
      </c>
      <c r="D35" s="145" t="s">
        <v>241</v>
      </c>
      <c r="E35" s="145" t="s">
        <v>242</v>
      </c>
      <c r="F35" s="138">
        <v>1.1000000000000001</v>
      </c>
      <c r="G35" s="146" t="s">
        <v>243</v>
      </c>
      <c r="H35" s="283">
        <v>100</v>
      </c>
      <c r="I35" s="279"/>
      <c r="J35" s="284"/>
      <c r="K35" s="284"/>
      <c r="L35" s="284"/>
      <c r="M35" s="142">
        <v>170</v>
      </c>
    </row>
    <row r="36" spans="1:13" ht="15.75" customHeight="1">
      <c r="A36" s="275" t="s">
        <v>330</v>
      </c>
      <c r="B36" s="135" t="s">
        <v>358</v>
      </c>
      <c r="C36" s="135" t="s">
        <v>1446</v>
      </c>
      <c r="D36" s="145" t="s">
        <v>247</v>
      </c>
      <c r="E36" s="276" t="s">
        <v>242</v>
      </c>
      <c r="F36" s="138">
        <v>77.2</v>
      </c>
      <c r="G36" s="146" t="s">
        <v>243</v>
      </c>
      <c r="H36" s="283">
        <v>40</v>
      </c>
      <c r="I36" s="279"/>
      <c r="J36" s="284"/>
      <c r="K36" s="284"/>
      <c r="L36" s="284"/>
      <c r="M36" s="283">
        <v>10</v>
      </c>
    </row>
    <row r="37" spans="1:13" ht="15.75" customHeight="1">
      <c r="A37" s="275" t="s">
        <v>332</v>
      </c>
      <c r="B37" s="135" t="s">
        <v>1447</v>
      </c>
      <c r="C37" s="135" t="s">
        <v>1448</v>
      </c>
      <c r="D37" s="145" t="s">
        <v>241</v>
      </c>
      <c r="E37" s="145" t="s">
        <v>242</v>
      </c>
      <c r="F37" s="138">
        <v>0.5</v>
      </c>
      <c r="G37" s="146" t="s">
        <v>243</v>
      </c>
      <c r="H37" s="283">
        <v>36</v>
      </c>
      <c r="I37" s="279"/>
      <c r="J37" s="284"/>
      <c r="K37" s="284"/>
      <c r="L37" s="284"/>
      <c r="M37" s="142">
        <v>38</v>
      </c>
    </row>
    <row r="38" spans="1:13" ht="15.75" customHeight="1">
      <c r="A38" s="275" t="s">
        <v>334</v>
      </c>
      <c r="B38" s="135" t="s">
        <v>1449</v>
      </c>
      <c r="C38" s="135" t="s">
        <v>1450</v>
      </c>
      <c r="D38" s="145" t="s">
        <v>241</v>
      </c>
      <c r="E38" s="145" t="s">
        <v>242</v>
      </c>
      <c r="F38" s="138">
        <v>0.7</v>
      </c>
      <c r="G38" s="146" t="s">
        <v>243</v>
      </c>
      <c r="H38" s="283">
        <v>40</v>
      </c>
      <c r="I38" s="279"/>
      <c r="J38" s="284"/>
      <c r="K38" s="284"/>
      <c r="L38" s="284"/>
      <c r="M38" s="142">
        <v>12</v>
      </c>
    </row>
    <row r="39" spans="1:13" ht="15.75" customHeight="1">
      <c r="A39" s="275" t="s">
        <v>337</v>
      </c>
      <c r="B39" s="135" t="s">
        <v>327</v>
      </c>
      <c r="C39" s="135" t="s">
        <v>1451</v>
      </c>
      <c r="D39" s="145" t="s">
        <v>241</v>
      </c>
      <c r="E39" s="145" t="s">
        <v>242</v>
      </c>
      <c r="F39" s="138">
        <v>2.8</v>
      </c>
      <c r="G39" s="146" t="s">
        <v>243</v>
      </c>
      <c r="H39" s="283">
        <v>30</v>
      </c>
      <c r="I39" s="279"/>
      <c r="J39" s="284"/>
      <c r="K39" s="284"/>
      <c r="L39" s="284"/>
      <c r="M39" s="142">
        <v>10</v>
      </c>
    </row>
    <row r="40" spans="1:13" ht="15.75" customHeight="1">
      <c r="A40" s="275" t="s">
        <v>340</v>
      </c>
      <c r="B40" s="135" t="s">
        <v>249</v>
      </c>
      <c r="C40" s="135" t="s">
        <v>1452</v>
      </c>
      <c r="D40" s="145" t="s">
        <v>241</v>
      </c>
      <c r="E40" s="145" t="s">
        <v>242</v>
      </c>
      <c r="F40" s="138">
        <v>1</v>
      </c>
      <c r="G40" s="146" t="s">
        <v>243</v>
      </c>
      <c r="H40" s="283">
        <v>50</v>
      </c>
      <c r="I40" s="279"/>
      <c r="J40" s="284"/>
      <c r="K40" s="284"/>
      <c r="L40" s="284"/>
      <c r="M40" s="142">
        <v>40</v>
      </c>
    </row>
    <row r="41" spans="1:13" ht="15.75" customHeight="1">
      <c r="A41" s="275" t="s">
        <v>342</v>
      </c>
      <c r="B41" s="135" t="s">
        <v>1368</v>
      </c>
      <c r="C41" s="135" t="s">
        <v>1453</v>
      </c>
      <c r="D41" s="145" t="s">
        <v>241</v>
      </c>
      <c r="E41" s="145" t="s">
        <v>242</v>
      </c>
      <c r="F41" s="138">
        <v>0.6</v>
      </c>
      <c r="G41" s="146" t="s">
        <v>243</v>
      </c>
      <c r="H41" s="283">
        <v>10</v>
      </c>
      <c r="I41" s="279"/>
      <c r="J41" s="284"/>
      <c r="K41" s="284"/>
      <c r="L41" s="284"/>
      <c r="M41" s="142">
        <v>90</v>
      </c>
    </row>
    <row r="42" spans="1:13" ht="15.75" customHeight="1">
      <c r="A42" s="275" t="s">
        <v>345</v>
      </c>
      <c r="B42" s="135" t="s">
        <v>793</v>
      </c>
      <c r="C42" s="135" t="s">
        <v>1454</v>
      </c>
      <c r="D42" s="145" t="s">
        <v>241</v>
      </c>
      <c r="E42" s="145" t="s">
        <v>242</v>
      </c>
      <c r="F42" s="138">
        <v>0.01</v>
      </c>
      <c r="G42" s="146" t="s">
        <v>243</v>
      </c>
      <c r="H42" s="283">
        <v>27</v>
      </c>
      <c r="I42" s="279"/>
      <c r="J42" s="284"/>
      <c r="K42" s="284"/>
      <c r="L42" s="284"/>
      <c r="M42" s="142">
        <v>100</v>
      </c>
    </row>
    <row r="43" spans="1:13" ht="15.75" customHeight="1">
      <c r="A43" s="275" t="s">
        <v>348</v>
      </c>
      <c r="B43" s="135" t="s">
        <v>1455</v>
      </c>
      <c r="C43" s="135" t="s">
        <v>1456</v>
      </c>
      <c r="D43" s="145" t="s">
        <v>241</v>
      </c>
      <c r="E43" s="145" t="s">
        <v>242</v>
      </c>
      <c r="F43" s="138">
        <v>0.7</v>
      </c>
      <c r="G43" s="146" t="s">
        <v>243</v>
      </c>
      <c r="H43" s="283">
        <v>28</v>
      </c>
      <c r="I43" s="279"/>
      <c r="J43" s="284"/>
      <c r="K43" s="284"/>
      <c r="L43" s="284"/>
      <c r="M43" s="142">
        <v>8</v>
      </c>
    </row>
    <row r="44" spans="1:13" ht="15.75" customHeight="1">
      <c r="A44" s="275" t="s">
        <v>351</v>
      </c>
      <c r="B44" s="135" t="s">
        <v>1457</v>
      </c>
      <c r="C44" s="135" t="s">
        <v>302</v>
      </c>
      <c r="D44" s="145" t="s">
        <v>241</v>
      </c>
      <c r="E44" s="145" t="s">
        <v>242</v>
      </c>
      <c r="F44" s="138">
        <v>1</v>
      </c>
      <c r="G44" s="146" t="s">
        <v>243</v>
      </c>
      <c r="H44" s="283">
        <v>44</v>
      </c>
      <c r="I44" s="279"/>
      <c r="J44" s="284"/>
      <c r="K44" s="284"/>
      <c r="L44" s="284"/>
      <c r="M44" s="142">
        <v>11</v>
      </c>
    </row>
    <row r="45" spans="1:13" ht="15.75" customHeight="1">
      <c r="A45" s="275" t="s">
        <v>354</v>
      </c>
      <c r="B45" s="135" t="s">
        <v>438</v>
      </c>
      <c r="C45" s="135" t="s">
        <v>1458</v>
      </c>
      <c r="D45" s="145" t="s">
        <v>241</v>
      </c>
      <c r="E45" s="145" t="s">
        <v>242</v>
      </c>
      <c r="F45" s="138">
        <v>0.22</v>
      </c>
      <c r="G45" s="146" t="s">
        <v>243</v>
      </c>
      <c r="H45" s="283">
        <v>64</v>
      </c>
      <c r="I45" s="279"/>
      <c r="J45" s="284"/>
      <c r="K45" s="284"/>
      <c r="L45" s="284"/>
      <c r="M45" s="142">
        <v>76</v>
      </c>
    </row>
    <row r="46" spans="1:13" ht="15.75" customHeight="1">
      <c r="A46" s="275" t="s">
        <v>357</v>
      </c>
      <c r="B46" s="135" t="s">
        <v>1459</v>
      </c>
      <c r="C46" s="135" t="s">
        <v>1460</v>
      </c>
      <c r="D46" s="145" t="s">
        <v>247</v>
      </c>
      <c r="E46" s="276" t="s">
        <v>242</v>
      </c>
      <c r="F46" s="138">
        <v>39</v>
      </c>
      <c r="G46" s="146" t="s">
        <v>243</v>
      </c>
      <c r="H46" s="283">
        <v>48</v>
      </c>
      <c r="I46" s="279"/>
      <c r="J46" s="284"/>
      <c r="K46" s="284"/>
      <c r="L46" s="284"/>
      <c r="M46" s="283">
        <v>40</v>
      </c>
    </row>
    <row r="47" spans="1:13" ht="15.75" customHeight="1">
      <c r="A47" s="275" t="s">
        <v>360</v>
      </c>
      <c r="B47" s="135" t="s">
        <v>1461</v>
      </c>
      <c r="C47" s="135" t="s">
        <v>1462</v>
      </c>
      <c r="D47" s="145" t="s">
        <v>247</v>
      </c>
      <c r="E47" s="145" t="s">
        <v>242</v>
      </c>
      <c r="F47" s="138">
        <v>19.5</v>
      </c>
      <c r="G47" s="146" t="s">
        <v>243</v>
      </c>
      <c r="H47" s="283">
        <v>110</v>
      </c>
      <c r="I47" s="279"/>
      <c r="J47" s="284"/>
      <c r="K47" s="284"/>
      <c r="L47" s="284"/>
      <c r="M47" s="283">
        <v>40</v>
      </c>
    </row>
    <row r="48" spans="1:13" ht="15.75" customHeight="1">
      <c r="A48" s="275" t="s">
        <v>363</v>
      </c>
      <c r="B48" s="135" t="s">
        <v>1463</v>
      </c>
      <c r="C48" s="135" t="s">
        <v>1464</v>
      </c>
      <c r="D48" s="145" t="s">
        <v>241</v>
      </c>
      <c r="E48" s="145" t="s">
        <v>242</v>
      </c>
      <c r="F48" s="286">
        <v>0.745</v>
      </c>
      <c r="G48" s="146" t="s">
        <v>243</v>
      </c>
      <c r="H48" s="283">
        <v>42</v>
      </c>
      <c r="I48" s="279"/>
      <c r="J48" s="284"/>
      <c r="K48" s="284"/>
      <c r="L48" s="284"/>
      <c r="M48" s="142">
        <v>40</v>
      </c>
    </row>
    <row r="49" spans="1:13" ht="15.75" customHeight="1">
      <c r="A49" s="275" t="s">
        <v>365</v>
      </c>
      <c r="B49" s="135" t="s">
        <v>1465</v>
      </c>
      <c r="C49" s="135" t="s">
        <v>1466</v>
      </c>
      <c r="D49" s="145" t="s">
        <v>241</v>
      </c>
      <c r="E49" s="145" t="s">
        <v>242</v>
      </c>
      <c r="F49" s="138">
        <v>0.1</v>
      </c>
      <c r="G49" s="146" t="s">
        <v>243</v>
      </c>
      <c r="H49" s="283">
        <v>64</v>
      </c>
      <c r="I49" s="279"/>
      <c r="J49" s="284"/>
      <c r="K49" s="284"/>
      <c r="L49" s="284"/>
      <c r="M49" s="142">
        <v>80</v>
      </c>
    </row>
    <row r="50" spans="1:13" ht="15.75" customHeight="1">
      <c r="A50" s="275" t="s">
        <v>367</v>
      </c>
      <c r="B50" s="135" t="s">
        <v>611</v>
      </c>
      <c r="C50" s="135" t="s">
        <v>328</v>
      </c>
      <c r="D50" s="145" t="s">
        <v>241</v>
      </c>
      <c r="E50" s="145" t="s">
        <v>242</v>
      </c>
      <c r="F50" s="138">
        <v>0.52</v>
      </c>
      <c r="G50" s="146" t="s">
        <v>243</v>
      </c>
      <c r="H50" s="283">
        <v>2</v>
      </c>
      <c r="I50" s="279"/>
      <c r="J50" s="284"/>
      <c r="K50" s="284"/>
      <c r="L50" s="284"/>
      <c r="M50" s="142">
        <v>184</v>
      </c>
    </row>
    <row r="51" spans="1:13" ht="15.75" customHeight="1">
      <c r="A51" s="275" t="s">
        <v>369</v>
      </c>
      <c r="B51" s="135" t="s">
        <v>1467</v>
      </c>
      <c r="C51" s="135" t="s">
        <v>1468</v>
      </c>
      <c r="D51" s="145" t="s">
        <v>241</v>
      </c>
      <c r="E51" s="145" t="s">
        <v>242</v>
      </c>
      <c r="F51" s="286">
        <v>0.185</v>
      </c>
      <c r="G51" s="146" t="s">
        <v>243</v>
      </c>
      <c r="H51" s="283">
        <v>36</v>
      </c>
      <c r="I51" s="279"/>
      <c r="J51" s="284"/>
      <c r="K51" s="284"/>
      <c r="L51" s="284"/>
      <c r="M51" s="142">
        <v>64</v>
      </c>
    </row>
    <row r="52" spans="1:13" ht="15.75" customHeight="1">
      <c r="A52" s="275" t="s">
        <v>372</v>
      </c>
      <c r="B52" s="135" t="s">
        <v>1469</v>
      </c>
      <c r="C52" s="135" t="s">
        <v>1470</v>
      </c>
      <c r="D52" s="145" t="s">
        <v>241</v>
      </c>
      <c r="E52" s="145" t="s">
        <v>242</v>
      </c>
      <c r="F52" s="138">
        <v>0.06</v>
      </c>
      <c r="G52" s="146" t="s">
        <v>243</v>
      </c>
      <c r="H52" s="283">
        <v>28</v>
      </c>
      <c r="I52" s="279"/>
      <c r="J52" s="284"/>
      <c r="K52" s="284"/>
      <c r="L52" s="284"/>
      <c r="M52" s="142">
        <v>52</v>
      </c>
    </row>
    <row r="53" spans="1:13" ht="15.75" customHeight="1">
      <c r="A53" s="275" t="s">
        <v>374</v>
      </c>
      <c r="B53" s="135" t="s">
        <v>611</v>
      </c>
      <c r="C53" s="135" t="s">
        <v>1471</v>
      </c>
      <c r="D53" s="145" t="s">
        <v>241</v>
      </c>
      <c r="E53" s="145" t="s">
        <v>242</v>
      </c>
      <c r="F53" s="138">
        <v>0.15</v>
      </c>
      <c r="G53" s="146" t="s">
        <v>243</v>
      </c>
      <c r="H53" s="283">
        <v>38</v>
      </c>
      <c r="I53" s="279"/>
      <c r="J53" s="284"/>
      <c r="K53" s="284"/>
      <c r="L53" s="284"/>
      <c r="M53" s="142">
        <v>84</v>
      </c>
    </row>
    <row r="54" spans="1:13" ht="15.75" customHeight="1">
      <c r="A54" s="275" t="s">
        <v>376</v>
      </c>
      <c r="B54" s="135" t="s">
        <v>1472</v>
      </c>
      <c r="C54" s="135" t="s">
        <v>1473</v>
      </c>
      <c r="D54" s="145" t="s">
        <v>241</v>
      </c>
      <c r="E54" s="145" t="s">
        <v>242</v>
      </c>
      <c r="F54" s="138">
        <v>4.0999999999999996</v>
      </c>
      <c r="G54" s="146" t="s">
        <v>243</v>
      </c>
      <c r="H54" s="283">
        <v>40</v>
      </c>
      <c r="I54" s="279"/>
      <c r="J54" s="284"/>
      <c r="K54" s="284"/>
      <c r="L54" s="284"/>
      <c r="M54" s="142">
        <v>108</v>
      </c>
    </row>
    <row r="55" spans="1:13" ht="15.75" customHeight="1">
      <c r="A55" s="275" t="s">
        <v>379</v>
      </c>
      <c r="B55" s="135" t="s">
        <v>1472</v>
      </c>
      <c r="C55" s="135" t="s">
        <v>1473</v>
      </c>
      <c r="D55" s="145" t="s">
        <v>247</v>
      </c>
      <c r="E55" s="145" t="s">
        <v>242</v>
      </c>
      <c r="F55" s="138">
        <v>4.0999999999999996</v>
      </c>
      <c r="G55" s="146" t="s">
        <v>243</v>
      </c>
      <c r="H55" s="283">
        <v>20</v>
      </c>
      <c r="I55" s="279"/>
      <c r="J55" s="284"/>
      <c r="K55" s="284"/>
      <c r="L55" s="284"/>
      <c r="M55" s="283">
        <v>8</v>
      </c>
    </row>
    <row r="56" spans="1:13" ht="15.75" customHeight="1">
      <c r="A56" s="275" t="s">
        <v>381</v>
      </c>
      <c r="B56" s="135" t="s">
        <v>1474</v>
      </c>
      <c r="C56" s="135" t="s">
        <v>1475</v>
      </c>
      <c r="D56" s="145" t="s">
        <v>241</v>
      </c>
      <c r="E56" s="145" t="s">
        <v>242</v>
      </c>
      <c r="F56" s="138">
        <v>1.5</v>
      </c>
      <c r="G56" s="146" t="s">
        <v>243</v>
      </c>
      <c r="H56" s="283">
        <v>56</v>
      </c>
      <c r="I56" s="279"/>
      <c r="J56" s="284"/>
      <c r="K56" s="284"/>
      <c r="L56" s="284"/>
      <c r="M56" s="283">
        <v>10</v>
      </c>
    </row>
    <row r="57" spans="1:13" ht="15.75" customHeight="1">
      <c r="A57" s="275" t="s">
        <v>383</v>
      </c>
      <c r="B57" s="135" t="s">
        <v>1476</v>
      </c>
      <c r="C57" s="135" t="s">
        <v>1477</v>
      </c>
      <c r="D57" s="145" t="s">
        <v>241</v>
      </c>
      <c r="E57" s="145" t="s">
        <v>242</v>
      </c>
      <c r="F57" s="138">
        <v>1.4</v>
      </c>
      <c r="G57" s="146" t="s">
        <v>243</v>
      </c>
      <c r="H57" s="283">
        <v>59</v>
      </c>
      <c r="I57" s="279"/>
      <c r="J57" s="284"/>
      <c r="K57" s="284"/>
      <c r="L57" s="284"/>
      <c r="M57" s="142">
        <v>148</v>
      </c>
    </row>
    <row r="58" spans="1:13" ht="15.75" customHeight="1">
      <c r="A58" s="275" t="s">
        <v>386</v>
      </c>
      <c r="B58" s="135" t="s">
        <v>1472</v>
      </c>
      <c r="C58" s="135" t="s">
        <v>1478</v>
      </c>
      <c r="D58" s="145" t="s">
        <v>241</v>
      </c>
      <c r="E58" s="145" t="s">
        <v>242</v>
      </c>
      <c r="F58" s="138">
        <v>3.9</v>
      </c>
      <c r="G58" s="146" t="s">
        <v>243</v>
      </c>
      <c r="H58" s="283">
        <v>70</v>
      </c>
      <c r="I58" s="279"/>
      <c r="J58" s="284"/>
      <c r="K58" s="284"/>
      <c r="L58" s="284"/>
      <c r="M58" s="142">
        <v>72</v>
      </c>
    </row>
    <row r="59" spans="1:13" ht="15.75" customHeight="1">
      <c r="A59" s="275" t="s">
        <v>388</v>
      </c>
      <c r="B59" s="135" t="s">
        <v>1474</v>
      </c>
      <c r="C59" s="135" t="s">
        <v>1479</v>
      </c>
      <c r="D59" s="145" t="s">
        <v>241</v>
      </c>
      <c r="E59" s="145" t="s">
        <v>242</v>
      </c>
      <c r="F59" s="138">
        <v>1</v>
      </c>
      <c r="G59" s="146" t="s">
        <v>243</v>
      </c>
      <c r="H59" s="283">
        <v>40</v>
      </c>
      <c r="I59" s="279"/>
      <c r="J59" s="284"/>
      <c r="K59" s="284"/>
      <c r="L59" s="284"/>
      <c r="M59" s="142">
        <v>85</v>
      </c>
    </row>
    <row r="60" spans="1:13" ht="15.75" customHeight="1">
      <c r="A60" s="275" t="s">
        <v>391</v>
      </c>
      <c r="B60" s="135" t="s">
        <v>1476</v>
      </c>
      <c r="C60" s="135" t="s">
        <v>1480</v>
      </c>
      <c r="D60" s="145" t="s">
        <v>241</v>
      </c>
      <c r="E60" s="145" t="s">
        <v>242</v>
      </c>
      <c r="F60" s="138">
        <v>0.32</v>
      </c>
      <c r="G60" s="146" t="s">
        <v>243</v>
      </c>
      <c r="H60" s="283">
        <v>34</v>
      </c>
      <c r="I60" s="279"/>
      <c r="J60" s="284"/>
      <c r="K60" s="284"/>
      <c r="L60" s="284"/>
      <c r="M60" s="142">
        <v>280</v>
      </c>
    </row>
    <row r="61" spans="1:13" ht="15.75" customHeight="1">
      <c r="A61" s="275" t="s">
        <v>393</v>
      </c>
      <c r="B61" s="135" t="s">
        <v>1256</v>
      </c>
      <c r="C61" s="135" t="s">
        <v>1481</v>
      </c>
      <c r="D61" s="145" t="s">
        <v>241</v>
      </c>
      <c r="E61" s="145" t="s">
        <v>242</v>
      </c>
      <c r="F61" s="138">
        <v>1.3</v>
      </c>
      <c r="G61" s="146" t="s">
        <v>243</v>
      </c>
      <c r="H61" s="283">
        <v>10</v>
      </c>
      <c r="I61" s="279"/>
      <c r="J61" s="284"/>
      <c r="K61" s="284"/>
      <c r="L61" s="284"/>
      <c r="M61" s="142">
        <v>6</v>
      </c>
    </row>
    <row r="62" spans="1:13" ht="15.75" customHeight="1">
      <c r="A62" s="275" t="s">
        <v>396</v>
      </c>
      <c r="B62" s="135" t="s">
        <v>1225</v>
      </c>
      <c r="C62" s="135" t="s">
        <v>436</v>
      </c>
      <c r="D62" s="145" t="s">
        <v>241</v>
      </c>
      <c r="E62" s="145" t="s">
        <v>242</v>
      </c>
      <c r="F62" s="138">
        <v>2.5</v>
      </c>
      <c r="G62" s="146" t="s">
        <v>243</v>
      </c>
      <c r="H62" s="283">
        <v>24</v>
      </c>
      <c r="I62" s="279"/>
      <c r="J62" s="284"/>
      <c r="K62" s="284"/>
      <c r="L62" s="284"/>
      <c r="M62" s="142">
        <v>4</v>
      </c>
    </row>
    <row r="63" spans="1:13" ht="15.75" customHeight="1">
      <c r="A63" s="275" t="s">
        <v>399</v>
      </c>
      <c r="B63" s="135" t="s">
        <v>1482</v>
      </c>
      <c r="C63" s="135" t="s">
        <v>1483</v>
      </c>
      <c r="D63" s="145" t="s">
        <v>241</v>
      </c>
      <c r="E63" s="276" t="s">
        <v>242</v>
      </c>
      <c r="F63" s="138">
        <v>10</v>
      </c>
      <c r="G63" s="146" t="s">
        <v>243</v>
      </c>
      <c r="H63" s="283">
        <v>10</v>
      </c>
      <c r="I63" s="279"/>
      <c r="J63" s="284"/>
      <c r="K63" s="284"/>
      <c r="L63" s="284"/>
      <c r="M63" s="283">
        <v>121</v>
      </c>
    </row>
    <row r="64" spans="1:13" ht="15.75" customHeight="1">
      <c r="A64" s="275" t="s">
        <v>402</v>
      </c>
      <c r="B64" s="135" t="s">
        <v>1484</v>
      </c>
      <c r="C64" s="135" t="s">
        <v>1485</v>
      </c>
      <c r="D64" s="145" t="s">
        <v>241</v>
      </c>
      <c r="E64" s="145" t="s">
        <v>242</v>
      </c>
      <c r="F64" s="138">
        <v>5.8</v>
      </c>
      <c r="G64" s="146" t="s">
        <v>243</v>
      </c>
      <c r="H64" s="283">
        <v>34</v>
      </c>
      <c r="I64" s="279"/>
      <c r="J64" s="284"/>
      <c r="K64" s="284"/>
      <c r="L64" s="284"/>
      <c r="M64" s="142">
        <v>140</v>
      </c>
    </row>
    <row r="65" spans="1:13" ht="15.75" customHeight="1">
      <c r="A65" s="275" t="s">
        <v>405</v>
      </c>
      <c r="B65" s="135" t="s">
        <v>1044</v>
      </c>
      <c r="C65" s="135" t="s">
        <v>439</v>
      </c>
      <c r="D65" s="145" t="s">
        <v>241</v>
      </c>
      <c r="E65" s="145" t="s">
        <v>242</v>
      </c>
      <c r="F65" s="286">
        <v>0.125</v>
      </c>
      <c r="G65" s="146" t="s">
        <v>243</v>
      </c>
      <c r="H65" s="283">
        <v>42</v>
      </c>
      <c r="I65" s="279"/>
      <c r="J65" s="284"/>
      <c r="K65" s="284"/>
      <c r="L65" s="284"/>
      <c r="M65" s="142">
        <v>38</v>
      </c>
    </row>
    <row r="66" spans="1:13" ht="15.75" customHeight="1">
      <c r="A66" s="275" t="s">
        <v>407</v>
      </c>
      <c r="B66" s="135" t="s">
        <v>1486</v>
      </c>
      <c r="C66" s="135" t="s">
        <v>1487</v>
      </c>
      <c r="D66" s="145" t="s">
        <v>241</v>
      </c>
      <c r="E66" s="145" t="s">
        <v>242</v>
      </c>
      <c r="F66" s="138">
        <v>5.4</v>
      </c>
      <c r="G66" s="146" t="s">
        <v>243</v>
      </c>
      <c r="H66" s="283">
        <v>20</v>
      </c>
      <c r="I66" s="279"/>
      <c r="J66" s="284"/>
      <c r="K66" s="284"/>
      <c r="L66" s="284"/>
      <c r="M66" s="142">
        <v>125</v>
      </c>
    </row>
    <row r="67" spans="1:13" ht="15.75" customHeight="1">
      <c r="A67" s="275" t="s">
        <v>409</v>
      </c>
      <c r="B67" s="135" t="s">
        <v>267</v>
      </c>
      <c r="C67" s="135" t="s">
        <v>1488</v>
      </c>
      <c r="D67" s="145" t="s">
        <v>241</v>
      </c>
      <c r="E67" s="145" t="s">
        <v>242</v>
      </c>
      <c r="F67" s="138">
        <v>1.2</v>
      </c>
      <c r="G67" s="146" t="s">
        <v>243</v>
      </c>
      <c r="H67" s="283">
        <v>54</v>
      </c>
      <c r="I67" s="279"/>
      <c r="J67" s="284"/>
      <c r="K67" s="284"/>
      <c r="L67" s="284"/>
      <c r="M67" s="142">
        <v>62</v>
      </c>
    </row>
    <row r="68" spans="1:13" ht="15.75" customHeight="1">
      <c r="A68" s="275" t="s">
        <v>411</v>
      </c>
      <c r="B68" s="135" t="s">
        <v>1489</v>
      </c>
      <c r="C68" s="135" t="s">
        <v>1490</v>
      </c>
      <c r="D68" s="145" t="s">
        <v>241</v>
      </c>
      <c r="E68" s="145" t="s">
        <v>242</v>
      </c>
      <c r="F68" s="138">
        <v>6.1</v>
      </c>
      <c r="G68" s="146" t="s">
        <v>243</v>
      </c>
      <c r="H68" s="283">
        <v>86</v>
      </c>
      <c r="I68" s="279"/>
      <c r="J68" s="284"/>
      <c r="K68" s="284"/>
      <c r="L68" s="284"/>
      <c r="M68" s="142">
        <v>27</v>
      </c>
    </row>
    <row r="69" spans="1:13" ht="15.75" customHeight="1">
      <c r="A69" s="275" t="s">
        <v>413</v>
      </c>
      <c r="B69" s="135" t="s">
        <v>1491</v>
      </c>
      <c r="C69" s="135" t="s">
        <v>1492</v>
      </c>
      <c r="D69" s="145" t="s">
        <v>241</v>
      </c>
      <c r="E69" s="145" t="s">
        <v>242</v>
      </c>
      <c r="F69" s="138">
        <v>4.7</v>
      </c>
      <c r="G69" s="146" t="s">
        <v>243</v>
      </c>
      <c r="H69" s="283">
        <v>42</v>
      </c>
      <c r="I69" s="279"/>
      <c r="J69" s="284"/>
      <c r="K69" s="284"/>
      <c r="L69" s="284"/>
      <c r="M69" s="142">
        <v>16</v>
      </c>
    </row>
    <row r="70" spans="1:13" ht="15.75" customHeight="1">
      <c r="A70" s="275" t="s">
        <v>416</v>
      </c>
      <c r="B70" s="135" t="s">
        <v>1493</v>
      </c>
      <c r="C70" s="135" t="s">
        <v>1494</v>
      </c>
      <c r="D70" s="145" t="s">
        <v>247</v>
      </c>
      <c r="E70" s="276" t="s">
        <v>242</v>
      </c>
      <c r="F70" s="138">
        <v>385</v>
      </c>
      <c r="G70" s="146" t="s">
        <v>243</v>
      </c>
      <c r="H70" s="283">
        <v>58</v>
      </c>
      <c r="I70" s="279"/>
      <c r="J70" s="284"/>
      <c r="K70" s="284"/>
      <c r="L70" s="284"/>
      <c r="M70" s="283">
        <v>5</v>
      </c>
    </row>
    <row r="71" spans="1:13" ht="15.75" customHeight="1">
      <c r="A71" s="275" t="s">
        <v>419</v>
      </c>
      <c r="B71" s="135" t="s">
        <v>1495</v>
      </c>
      <c r="C71" s="135" t="s">
        <v>1496</v>
      </c>
      <c r="D71" s="145" t="s">
        <v>241</v>
      </c>
      <c r="E71" s="276" t="s">
        <v>242</v>
      </c>
      <c r="F71" s="138">
        <v>7.5</v>
      </c>
      <c r="G71" s="146" t="s">
        <v>243</v>
      </c>
      <c r="H71" s="283">
        <v>48</v>
      </c>
      <c r="I71" s="279"/>
      <c r="J71" s="284"/>
      <c r="K71" s="284"/>
      <c r="L71" s="284"/>
      <c r="M71" s="283">
        <v>116</v>
      </c>
    </row>
    <row r="72" spans="1:13" ht="15.75" customHeight="1">
      <c r="A72" s="275" t="s">
        <v>422</v>
      </c>
      <c r="B72" s="135" t="s">
        <v>1495</v>
      </c>
      <c r="C72" s="135" t="s">
        <v>1497</v>
      </c>
      <c r="D72" s="145" t="s">
        <v>241</v>
      </c>
      <c r="E72" s="276" t="s">
        <v>242</v>
      </c>
      <c r="F72" s="138">
        <v>13.9</v>
      </c>
      <c r="G72" s="146" t="s">
        <v>243</v>
      </c>
      <c r="H72" s="283">
        <v>38</v>
      </c>
      <c r="I72" s="279"/>
      <c r="J72" s="284"/>
      <c r="K72" s="284"/>
      <c r="L72" s="284"/>
      <c r="M72" s="283">
        <v>64</v>
      </c>
    </row>
    <row r="73" spans="1:13" ht="15.75" customHeight="1">
      <c r="A73" s="275" t="s">
        <v>425</v>
      </c>
      <c r="B73" s="135" t="s">
        <v>1498</v>
      </c>
      <c r="C73" s="135" t="s">
        <v>1499</v>
      </c>
      <c r="D73" s="145" t="s">
        <v>241</v>
      </c>
      <c r="E73" s="145" t="s">
        <v>242</v>
      </c>
      <c r="F73" s="138">
        <v>4.9000000000000004</v>
      </c>
      <c r="G73" s="146" t="s">
        <v>243</v>
      </c>
      <c r="H73" s="283">
        <v>40</v>
      </c>
      <c r="I73" s="279"/>
      <c r="J73" s="284"/>
      <c r="K73" s="284"/>
      <c r="L73" s="284"/>
      <c r="M73" s="142">
        <v>78</v>
      </c>
    </row>
    <row r="74" spans="1:13" ht="15.75" customHeight="1">
      <c r="A74" s="275" t="s">
        <v>428</v>
      </c>
      <c r="B74" s="135" t="s">
        <v>1498</v>
      </c>
      <c r="C74" s="135" t="s">
        <v>1499</v>
      </c>
      <c r="D74" s="145" t="s">
        <v>247</v>
      </c>
      <c r="E74" s="145" t="s">
        <v>242</v>
      </c>
      <c r="F74" s="138">
        <v>3.1</v>
      </c>
      <c r="G74" s="146" t="s">
        <v>243</v>
      </c>
      <c r="H74" s="283">
        <v>24</v>
      </c>
      <c r="I74" s="279"/>
      <c r="J74" s="284"/>
      <c r="K74" s="284"/>
      <c r="L74" s="284"/>
      <c r="M74" s="283">
        <v>54</v>
      </c>
    </row>
    <row r="75" spans="1:13" ht="15.75" customHeight="1">
      <c r="A75" s="275" t="s">
        <v>431</v>
      </c>
      <c r="B75" s="135" t="s">
        <v>255</v>
      </c>
      <c r="C75" s="135" t="s">
        <v>1500</v>
      </c>
      <c r="D75" s="145" t="s">
        <v>241</v>
      </c>
      <c r="E75" s="145" t="s">
        <v>242</v>
      </c>
      <c r="F75" s="138">
        <v>1.8</v>
      </c>
      <c r="G75" s="146" t="s">
        <v>243</v>
      </c>
      <c r="H75" s="283">
        <v>18</v>
      </c>
      <c r="I75" s="279"/>
      <c r="J75" s="284"/>
      <c r="K75" s="284"/>
      <c r="L75" s="284"/>
      <c r="M75" s="142">
        <v>80</v>
      </c>
    </row>
    <row r="76" spans="1:13" ht="15.75" customHeight="1">
      <c r="A76" s="275" t="s">
        <v>434</v>
      </c>
      <c r="B76" s="135" t="s">
        <v>1501</v>
      </c>
      <c r="C76" s="135" t="s">
        <v>1502</v>
      </c>
      <c r="D76" s="145" t="s">
        <v>241</v>
      </c>
      <c r="E76" s="276" t="s">
        <v>242</v>
      </c>
      <c r="F76" s="138">
        <v>12.1</v>
      </c>
      <c r="G76" s="146" t="s">
        <v>243</v>
      </c>
      <c r="H76" s="283">
        <v>20</v>
      </c>
      <c r="I76" s="279"/>
      <c r="J76" s="284"/>
      <c r="K76" s="284"/>
      <c r="L76" s="284"/>
      <c r="M76" s="283">
        <v>64</v>
      </c>
    </row>
    <row r="77" spans="1:13" ht="15.75" customHeight="1">
      <c r="A77" s="275" t="s">
        <v>437</v>
      </c>
      <c r="B77" s="135" t="s">
        <v>1503</v>
      </c>
      <c r="C77" s="135" t="s">
        <v>1504</v>
      </c>
      <c r="D77" s="145" t="s">
        <v>247</v>
      </c>
      <c r="E77" s="276" t="s">
        <v>242</v>
      </c>
      <c r="F77" s="138">
        <v>385</v>
      </c>
      <c r="G77" s="146" t="s">
        <v>243</v>
      </c>
      <c r="H77" s="283">
        <v>14</v>
      </c>
      <c r="I77" s="279"/>
      <c r="J77" s="284"/>
      <c r="K77" s="284"/>
      <c r="L77" s="284"/>
      <c r="M77" s="283">
        <v>5</v>
      </c>
    </row>
    <row r="78" spans="1:13" ht="15.75" customHeight="1">
      <c r="A78" s="275" t="s">
        <v>440</v>
      </c>
      <c r="B78" s="135" t="s">
        <v>1505</v>
      </c>
      <c r="C78" s="135" t="s">
        <v>445</v>
      </c>
      <c r="D78" s="145" t="s">
        <v>241</v>
      </c>
      <c r="E78" s="145" t="s">
        <v>242</v>
      </c>
      <c r="F78" s="138">
        <v>1.7</v>
      </c>
      <c r="G78" s="146" t="s">
        <v>243</v>
      </c>
      <c r="H78" s="283">
        <v>34</v>
      </c>
      <c r="I78" s="279"/>
      <c r="J78" s="284"/>
      <c r="K78" s="284"/>
      <c r="L78" s="284"/>
      <c r="M78" s="142">
        <v>47</v>
      </c>
    </row>
    <row r="79" spans="1:13" ht="15.75" customHeight="1">
      <c r="A79" s="275" t="s">
        <v>443</v>
      </c>
      <c r="B79" s="135" t="s">
        <v>611</v>
      </c>
      <c r="C79" s="135" t="s">
        <v>451</v>
      </c>
      <c r="D79" s="145" t="s">
        <v>241</v>
      </c>
      <c r="E79" s="145" t="s">
        <v>242</v>
      </c>
      <c r="F79" s="138">
        <v>0.7</v>
      </c>
      <c r="G79" s="146" t="s">
        <v>243</v>
      </c>
      <c r="H79" s="283">
        <v>19</v>
      </c>
      <c r="I79" s="279"/>
      <c r="J79" s="284"/>
      <c r="K79" s="284"/>
      <c r="L79" s="284"/>
      <c r="M79" s="142">
        <v>69</v>
      </c>
    </row>
    <row r="80" spans="1:13" ht="15.75" customHeight="1">
      <c r="A80" s="275" t="s">
        <v>446</v>
      </c>
      <c r="B80" s="135" t="s">
        <v>1506</v>
      </c>
      <c r="C80" s="135" t="s">
        <v>1507</v>
      </c>
      <c r="D80" s="145" t="s">
        <v>241</v>
      </c>
      <c r="E80" s="145" t="s">
        <v>242</v>
      </c>
      <c r="F80" s="138">
        <v>2.2000000000000002</v>
      </c>
      <c r="G80" s="146" t="s">
        <v>243</v>
      </c>
      <c r="H80" s="283">
        <v>10</v>
      </c>
      <c r="I80" s="279"/>
      <c r="J80" s="284"/>
      <c r="K80" s="284"/>
      <c r="L80" s="284"/>
      <c r="M80" s="142">
        <v>12</v>
      </c>
    </row>
    <row r="81" spans="1:13" ht="15.75" customHeight="1">
      <c r="A81" s="275" t="s">
        <v>449</v>
      </c>
      <c r="B81" s="135" t="s">
        <v>1508</v>
      </c>
      <c r="C81" s="135" t="s">
        <v>547</v>
      </c>
      <c r="D81" s="145" t="s">
        <v>247</v>
      </c>
      <c r="E81" s="145" t="s">
        <v>242</v>
      </c>
      <c r="F81" s="286">
        <v>1.6850000000000001</v>
      </c>
      <c r="G81" s="146" t="s">
        <v>243</v>
      </c>
      <c r="H81" s="283">
        <v>6</v>
      </c>
      <c r="I81" s="279"/>
      <c r="J81" s="284"/>
      <c r="K81" s="284"/>
      <c r="L81" s="284"/>
      <c r="M81" s="142">
        <v>10</v>
      </c>
    </row>
    <row r="82" spans="1:13" ht="15.75" customHeight="1">
      <c r="A82" s="275" t="s">
        <v>452</v>
      </c>
      <c r="B82" s="135" t="s">
        <v>1505</v>
      </c>
      <c r="C82" s="135" t="s">
        <v>551</v>
      </c>
      <c r="D82" s="145" t="s">
        <v>241</v>
      </c>
      <c r="E82" s="145" t="s">
        <v>242</v>
      </c>
      <c r="F82" s="138">
        <v>6</v>
      </c>
      <c r="G82" s="146" t="s">
        <v>243</v>
      </c>
      <c r="H82" s="283">
        <v>17</v>
      </c>
      <c r="I82" s="279"/>
      <c r="J82" s="284"/>
      <c r="K82" s="284"/>
      <c r="L82" s="284"/>
      <c r="M82" s="142">
        <v>52</v>
      </c>
    </row>
    <row r="83" spans="1:13" ht="15.75" customHeight="1">
      <c r="A83" s="275" t="s">
        <v>455</v>
      </c>
      <c r="B83" s="135" t="s">
        <v>1509</v>
      </c>
      <c r="C83" s="135" t="s">
        <v>1510</v>
      </c>
      <c r="D83" s="145" t="s">
        <v>247</v>
      </c>
      <c r="E83" s="276" t="s">
        <v>242</v>
      </c>
      <c r="F83" s="138">
        <v>140.1</v>
      </c>
      <c r="G83" s="146" t="s">
        <v>243</v>
      </c>
      <c r="H83" s="283">
        <v>3</v>
      </c>
      <c r="I83" s="279"/>
      <c r="J83" s="284"/>
      <c r="K83" s="284"/>
      <c r="L83" s="284"/>
      <c r="M83" s="283">
        <v>29</v>
      </c>
    </row>
    <row r="84" spans="1:13" ht="15.75" customHeight="1">
      <c r="A84" s="275" t="s">
        <v>458</v>
      </c>
      <c r="B84" s="135" t="s">
        <v>1511</v>
      </c>
      <c r="C84" s="135" t="s">
        <v>1512</v>
      </c>
      <c r="D84" s="145" t="s">
        <v>241</v>
      </c>
      <c r="E84" s="145" t="s">
        <v>242</v>
      </c>
      <c r="F84" s="138">
        <v>0.3</v>
      </c>
      <c r="G84" s="146" t="s">
        <v>243</v>
      </c>
      <c r="H84" s="283">
        <v>12</v>
      </c>
      <c r="I84" s="279"/>
      <c r="J84" s="284"/>
      <c r="K84" s="284"/>
      <c r="L84" s="284"/>
      <c r="M84" s="142">
        <v>3</v>
      </c>
    </row>
    <row r="85" spans="1:13" ht="15.75" customHeight="1">
      <c r="A85" s="275" t="s">
        <v>461</v>
      </c>
      <c r="B85" s="135" t="s">
        <v>1513</v>
      </c>
      <c r="C85" s="135" t="s">
        <v>1514</v>
      </c>
      <c r="D85" s="145" t="s">
        <v>241</v>
      </c>
      <c r="E85" s="145" t="s">
        <v>242</v>
      </c>
      <c r="F85" s="138">
        <v>0.02</v>
      </c>
      <c r="G85" s="146" t="s">
        <v>243</v>
      </c>
      <c r="H85" s="283">
        <v>14</v>
      </c>
      <c r="I85" s="279"/>
      <c r="J85" s="284"/>
      <c r="K85" s="284"/>
      <c r="L85" s="284"/>
      <c r="M85" s="142">
        <v>58</v>
      </c>
    </row>
    <row r="86" spans="1:13" ht="15.75" customHeight="1">
      <c r="A86" s="275" t="s">
        <v>463</v>
      </c>
      <c r="B86" s="135" t="s">
        <v>1515</v>
      </c>
      <c r="C86" s="135" t="s">
        <v>275</v>
      </c>
      <c r="D86" s="145" t="s">
        <v>241</v>
      </c>
      <c r="E86" s="145" t="s">
        <v>242</v>
      </c>
      <c r="F86" s="138">
        <v>7.7</v>
      </c>
      <c r="G86" s="146" t="s">
        <v>243</v>
      </c>
      <c r="H86" s="283">
        <v>26</v>
      </c>
      <c r="I86" s="279"/>
      <c r="J86" s="284"/>
      <c r="K86" s="284"/>
      <c r="L86" s="284"/>
      <c r="M86" s="142">
        <v>30</v>
      </c>
    </row>
    <row r="87" spans="1:13" ht="15.75" customHeight="1">
      <c r="A87" s="275" t="s">
        <v>466</v>
      </c>
      <c r="B87" s="135" t="s">
        <v>1516</v>
      </c>
      <c r="C87" s="135" t="s">
        <v>1517</v>
      </c>
      <c r="D87" s="145" t="s">
        <v>241</v>
      </c>
      <c r="E87" s="145" t="s">
        <v>242</v>
      </c>
      <c r="F87" s="138">
        <v>1</v>
      </c>
      <c r="G87" s="146" t="s">
        <v>243</v>
      </c>
      <c r="H87" s="283">
        <v>16</v>
      </c>
      <c r="I87" s="279"/>
      <c r="J87" s="284"/>
      <c r="K87" s="284"/>
      <c r="L87" s="284"/>
      <c r="M87" s="142">
        <v>6</v>
      </c>
    </row>
    <row r="88" spans="1:13" ht="15.75" customHeight="1">
      <c r="A88" s="275" t="s">
        <v>469</v>
      </c>
      <c r="B88" s="135" t="s">
        <v>602</v>
      </c>
      <c r="C88" s="135" t="s">
        <v>1518</v>
      </c>
      <c r="D88" s="145" t="s">
        <v>241</v>
      </c>
      <c r="E88" s="145" t="s">
        <v>242</v>
      </c>
      <c r="F88" s="138">
        <v>0.09</v>
      </c>
      <c r="G88" s="146" t="s">
        <v>243</v>
      </c>
      <c r="H88" s="283">
        <v>30</v>
      </c>
      <c r="I88" s="279"/>
      <c r="J88" s="284"/>
      <c r="K88" s="284"/>
      <c r="L88" s="284"/>
      <c r="M88" s="142">
        <v>16</v>
      </c>
    </row>
    <row r="89" spans="1:13" ht="15.75" customHeight="1">
      <c r="A89" s="275" t="s">
        <v>472</v>
      </c>
      <c r="B89" s="135" t="s">
        <v>1519</v>
      </c>
      <c r="C89" s="135" t="s">
        <v>1520</v>
      </c>
      <c r="D89" s="145" t="s">
        <v>241</v>
      </c>
      <c r="E89" s="145" t="s">
        <v>242</v>
      </c>
      <c r="F89" s="138">
        <v>9.3000000000000007</v>
      </c>
      <c r="G89" s="146" t="s">
        <v>243</v>
      </c>
      <c r="H89" s="283">
        <v>3</v>
      </c>
      <c r="I89" s="279"/>
      <c r="J89" s="284"/>
      <c r="K89" s="284"/>
      <c r="L89" s="284"/>
      <c r="M89" s="142">
        <v>20</v>
      </c>
    </row>
    <row r="90" spans="1:13" ht="15.75" customHeight="1">
      <c r="A90" s="275" t="s">
        <v>475</v>
      </c>
      <c r="B90" s="135" t="s">
        <v>1521</v>
      </c>
      <c r="C90" s="135" t="s">
        <v>1522</v>
      </c>
      <c r="D90" s="145" t="s">
        <v>241</v>
      </c>
      <c r="E90" s="145" t="s">
        <v>242</v>
      </c>
      <c r="F90" s="138">
        <v>3.1</v>
      </c>
      <c r="G90" s="146" t="s">
        <v>243</v>
      </c>
      <c r="H90" s="283">
        <v>8</v>
      </c>
      <c r="I90" s="279"/>
      <c r="J90" s="284"/>
      <c r="K90" s="284"/>
      <c r="L90" s="284"/>
      <c r="M90" s="142">
        <v>30</v>
      </c>
    </row>
    <row r="91" spans="1:13" ht="15.75" customHeight="1">
      <c r="A91" s="275" t="s">
        <v>478</v>
      </c>
      <c r="B91" s="135" t="s">
        <v>1523</v>
      </c>
      <c r="C91" s="135" t="s">
        <v>1524</v>
      </c>
      <c r="D91" s="145" t="s">
        <v>241</v>
      </c>
      <c r="E91" s="145" t="s">
        <v>242</v>
      </c>
      <c r="F91" s="138">
        <v>2</v>
      </c>
      <c r="G91" s="146" t="s">
        <v>243</v>
      </c>
      <c r="H91" s="283">
        <v>4</v>
      </c>
      <c r="I91" s="279"/>
      <c r="J91" s="284"/>
      <c r="K91" s="284"/>
      <c r="L91" s="284"/>
      <c r="M91" s="142">
        <v>20</v>
      </c>
    </row>
    <row r="92" spans="1:13" ht="15.75" customHeight="1">
      <c r="A92" s="275" t="s">
        <v>481</v>
      </c>
      <c r="B92" s="135" t="s">
        <v>1525</v>
      </c>
      <c r="C92" s="135" t="s">
        <v>1526</v>
      </c>
      <c r="D92" s="145" t="s">
        <v>241</v>
      </c>
      <c r="E92" s="145" t="s">
        <v>242</v>
      </c>
      <c r="F92" s="138">
        <v>3.9</v>
      </c>
      <c r="G92" s="146" t="s">
        <v>243</v>
      </c>
      <c r="H92" s="283">
        <v>4</v>
      </c>
      <c r="I92" s="279"/>
      <c r="J92" s="284"/>
      <c r="K92" s="284"/>
      <c r="L92" s="284"/>
      <c r="M92" s="142">
        <v>18</v>
      </c>
    </row>
    <row r="93" spans="1:13" ht="15.75" customHeight="1">
      <c r="A93" s="275" t="s">
        <v>483</v>
      </c>
      <c r="B93" s="135" t="s">
        <v>1527</v>
      </c>
      <c r="C93" s="135" t="s">
        <v>1528</v>
      </c>
      <c r="D93" s="145" t="s">
        <v>241</v>
      </c>
      <c r="E93" s="145" t="s">
        <v>242</v>
      </c>
      <c r="F93" s="138">
        <v>7</v>
      </c>
      <c r="G93" s="146" t="s">
        <v>243</v>
      </c>
      <c r="H93" s="283">
        <v>58</v>
      </c>
      <c r="I93" s="279"/>
      <c r="J93" s="284"/>
      <c r="K93" s="284"/>
      <c r="L93" s="284"/>
      <c r="M93" s="142">
        <v>20</v>
      </c>
    </row>
    <row r="94" spans="1:13" ht="15.75" customHeight="1">
      <c r="A94" s="275" t="s">
        <v>486</v>
      </c>
      <c r="B94" s="135" t="s">
        <v>1521</v>
      </c>
      <c r="C94" s="135" t="s">
        <v>1529</v>
      </c>
      <c r="D94" s="145" t="s">
        <v>241</v>
      </c>
      <c r="E94" s="145" t="s">
        <v>242</v>
      </c>
      <c r="F94" s="138">
        <v>5.6</v>
      </c>
      <c r="G94" s="146" t="s">
        <v>243</v>
      </c>
      <c r="H94" s="283">
        <v>2</v>
      </c>
      <c r="I94" s="279"/>
      <c r="J94" s="284"/>
      <c r="K94" s="284"/>
      <c r="L94" s="284"/>
      <c r="M94" s="142">
        <v>26</v>
      </c>
    </row>
    <row r="95" spans="1:13" ht="15.75" customHeight="1">
      <c r="A95" s="275" t="s">
        <v>488</v>
      </c>
      <c r="B95" s="135" t="s">
        <v>1523</v>
      </c>
      <c r="C95" s="135" t="s">
        <v>1530</v>
      </c>
      <c r="D95" s="145" t="s">
        <v>241</v>
      </c>
      <c r="E95" s="145" t="s">
        <v>242</v>
      </c>
      <c r="F95" s="138">
        <v>10.8</v>
      </c>
      <c r="G95" s="146" t="s">
        <v>243</v>
      </c>
      <c r="H95" s="283">
        <v>16</v>
      </c>
      <c r="I95" s="279"/>
      <c r="J95" s="284"/>
      <c r="K95" s="284"/>
      <c r="L95" s="284"/>
      <c r="M95" s="142">
        <v>19</v>
      </c>
    </row>
    <row r="96" spans="1:13" ht="15.75" customHeight="1">
      <c r="A96" s="275" t="s">
        <v>491</v>
      </c>
      <c r="B96" s="135" t="s">
        <v>1531</v>
      </c>
      <c r="C96" s="135" t="s">
        <v>1532</v>
      </c>
      <c r="D96" s="145" t="s">
        <v>241</v>
      </c>
      <c r="E96" s="145" t="s">
        <v>242</v>
      </c>
      <c r="F96" s="138">
        <v>0.1</v>
      </c>
      <c r="G96" s="146" t="s">
        <v>243</v>
      </c>
      <c r="H96" s="283">
        <v>70</v>
      </c>
      <c r="I96" s="279"/>
      <c r="J96" s="284"/>
      <c r="K96" s="284"/>
      <c r="L96" s="284"/>
      <c r="M96" s="142">
        <v>4</v>
      </c>
    </row>
    <row r="97" spans="1:13" ht="15.75" customHeight="1">
      <c r="A97" s="275" t="s">
        <v>493</v>
      </c>
      <c r="B97" s="135" t="s">
        <v>1533</v>
      </c>
      <c r="C97" s="135" t="s">
        <v>1534</v>
      </c>
      <c r="D97" s="145" t="s">
        <v>241</v>
      </c>
      <c r="E97" s="145" t="s">
        <v>242</v>
      </c>
      <c r="F97" s="138">
        <v>0.02</v>
      </c>
      <c r="G97" s="146" t="s">
        <v>243</v>
      </c>
      <c r="H97" s="283">
        <v>20</v>
      </c>
      <c r="I97" s="279"/>
      <c r="J97" s="284"/>
      <c r="K97" s="284"/>
      <c r="L97" s="284"/>
      <c r="M97" s="142">
        <v>36</v>
      </c>
    </row>
    <row r="98" spans="1:13" ht="15.75" customHeight="1">
      <c r="A98" s="275" t="s">
        <v>495</v>
      </c>
      <c r="B98" s="135" t="s">
        <v>1535</v>
      </c>
      <c r="C98" s="135" t="s">
        <v>1536</v>
      </c>
      <c r="D98" s="145" t="s">
        <v>241</v>
      </c>
      <c r="E98" s="145" t="s">
        <v>242</v>
      </c>
      <c r="F98" s="138">
        <v>0.04</v>
      </c>
      <c r="G98" s="146" t="s">
        <v>243</v>
      </c>
      <c r="H98" s="283">
        <v>36</v>
      </c>
      <c r="I98" s="279"/>
      <c r="J98" s="284"/>
      <c r="K98" s="284"/>
      <c r="L98" s="284"/>
      <c r="M98" s="142">
        <v>8</v>
      </c>
    </row>
    <row r="99" spans="1:13" ht="15.75" customHeight="1">
      <c r="A99" s="275" t="s">
        <v>498</v>
      </c>
      <c r="B99" s="135" t="s">
        <v>1506</v>
      </c>
      <c r="C99" s="135" t="s">
        <v>1537</v>
      </c>
      <c r="D99" s="145" t="s">
        <v>241</v>
      </c>
      <c r="E99" s="145" t="s">
        <v>242</v>
      </c>
      <c r="F99" s="286">
        <v>2.5000000000000001E-2</v>
      </c>
      <c r="G99" s="146" t="s">
        <v>243</v>
      </c>
      <c r="H99" s="283">
        <v>18</v>
      </c>
      <c r="I99" s="279"/>
      <c r="J99" s="284"/>
      <c r="K99" s="284"/>
      <c r="L99" s="284"/>
      <c r="M99" s="142">
        <v>36</v>
      </c>
    </row>
    <row r="100" spans="1:13" ht="15.75" customHeight="1">
      <c r="A100" s="275" t="s">
        <v>501</v>
      </c>
      <c r="B100" s="135" t="s">
        <v>489</v>
      </c>
      <c r="C100" s="135" t="s">
        <v>1538</v>
      </c>
      <c r="D100" s="145" t="s">
        <v>241</v>
      </c>
      <c r="E100" s="145" t="s">
        <v>242</v>
      </c>
      <c r="F100" s="286">
        <v>3.5000000000000003E-2</v>
      </c>
      <c r="G100" s="146" t="s">
        <v>243</v>
      </c>
      <c r="H100" s="283">
        <v>44</v>
      </c>
      <c r="I100" s="279"/>
      <c r="J100" s="284"/>
      <c r="K100" s="284"/>
      <c r="L100" s="284"/>
      <c r="M100" s="142">
        <v>14</v>
      </c>
    </row>
    <row r="101" spans="1:13" ht="15.75" customHeight="1">
      <c r="A101" s="275" t="s">
        <v>504</v>
      </c>
      <c r="B101" s="135" t="s">
        <v>1539</v>
      </c>
      <c r="C101" s="135" t="s">
        <v>1540</v>
      </c>
      <c r="D101" s="145" t="s">
        <v>241</v>
      </c>
      <c r="E101" s="145" t="s">
        <v>242</v>
      </c>
      <c r="F101" s="138">
        <v>1</v>
      </c>
      <c r="G101" s="146" t="s">
        <v>243</v>
      </c>
      <c r="H101" s="283">
        <v>50</v>
      </c>
      <c r="I101" s="279"/>
      <c r="J101" s="284"/>
      <c r="K101" s="284"/>
      <c r="L101" s="284"/>
      <c r="M101" s="142">
        <v>12</v>
      </c>
    </row>
    <row r="102" spans="1:13" ht="15.75" customHeight="1">
      <c r="A102" s="275" t="s">
        <v>507</v>
      </c>
      <c r="B102" s="135" t="s">
        <v>1541</v>
      </c>
      <c r="C102" s="135" t="s">
        <v>1542</v>
      </c>
      <c r="D102" s="145" t="s">
        <v>241</v>
      </c>
      <c r="E102" s="145" t="s">
        <v>242</v>
      </c>
      <c r="F102" s="138">
        <v>1.9</v>
      </c>
      <c r="G102" s="146" t="s">
        <v>243</v>
      </c>
      <c r="H102" s="283">
        <v>26</v>
      </c>
      <c r="I102" s="279"/>
      <c r="J102" s="284"/>
      <c r="K102" s="284"/>
      <c r="L102" s="284"/>
      <c r="M102" s="142">
        <v>10</v>
      </c>
    </row>
    <row r="103" spans="1:13" ht="15.75" customHeight="1">
      <c r="A103" s="275" t="s">
        <v>509</v>
      </c>
      <c r="B103" s="135" t="s">
        <v>1474</v>
      </c>
      <c r="C103" s="135" t="s">
        <v>1543</v>
      </c>
      <c r="D103" s="145" t="s">
        <v>241</v>
      </c>
      <c r="E103" s="145" t="s">
        <v>242</v>
      </c>
      <c r="F103" s="138">
        <v>0.8</v>
      </c>
      <c r="G103" s="146" t="s">
        <v>243</v>
      </c>
      <c r="H103" s="283">
        <v>10</v>
      </c>
      <c r="I103" s="279"/>
      <c r="J103" s="284"/>
      <c r="K103" s="284"/>
      <c r="L103" s="284"/>
      <c r="M103" s="142">
        <v>82</v>
      </c>
    </row>
    <row r="104" spans="1:13" ht="15.75" customHeight="1">
      <c r="A104" s="275" t="s">
        <v>512</v>
      </c>
      <c r="B104" s="135" t="s">
        <v>1472</v>
      </c>
      <c r="C104" s="135" t="s">
        <v>1544</v>
      </c>
      <c r="D104" s="145" t="s">
        <v>241</v>
      </c>
      <c r="E104" s="145" t="s">
        <v>242</v>
      </c>
      <c r="F104" s="138">
        <v>1.4</v>
      </c>
      <c r="G104" s="146" t="s">
        <v>243</v>
      </c>
      <c r="H104" s="283">
        <v>10</v>
      </c>
      <c r="I104" s="279"/>
      <c r="J104" s="284"/>
      <c r="K104" s="284"/>
      <c r="L104" s="284"/>
      <c r="M104" s="142">
        <v>44</v>
      </c>
    </row>
    <row r="105" spans="1:13" ht="15.75" customHeight="1">
      <c r="A105" s="275" t="s">
        <v>515</v>
      </c>
      <c r="B105" s="135" t="s">
        <v>1476</v>
      </c>
      <c r="C105" s="135" t="s">
        <v>1545</v>
      </c>
      <c r="D105" s="145" t="s">
        <v>241</v>
      </c>
      <c r="E105" s="145" t="s">
        <v>242</v>
      </c>
      <c r="F105" s="138">
        <v>0.6</v>
      </c>
      <c r="G105" s="146" t="s">
        <v>243</v>
      </c>
      <c r="H105" s="283">
        <v>10</v>
      </c>
      <c r="I105" s="279"/>
      <c r="J105" s="284"/>
      <c r="K105" s="284"/>
      <c r="L105" s="284"/>
      <c r="M105" s="142">
        <v>112</v>
      </c>
    </row>
    <row r="106" spans="1:13" ht="15.75" customHeight="1">
      <c r="A106" s="275" t="s">
        <v>517</v>
      </c>
      <c r="B106" s="135" t="s">
        <v>1472</v>
      </c>
      <c r="C106" s="135" t="s">
        <v>1546</v>
      </c>
      <c r="D106" s="145" t="s">
        <v>241</v>
      </c>
      <c r="E106" s="145" t="s">
        <v>242</v>
      </c>
      <c r="F106" s="138">
        <v>1.1000000000000001</v>
      </c>
      <c r="G106" s="146" t="s">
        <v>243</v>
      </c>
      <c r="H106" s="283">
        <v>12</v>
      </c>
      <c r="I106" s="279"/>
      <c r="J106" s="284"/>
      <c r="K106" s="284"/>
      <c r="L106" s="284"/>
      <c r="M106" s="142">
        <v>22</v>
      </c>
    </row>
    <row r="107" spans="1:13" ht="15.75" customHeight="1">
      <c r="A107" s="275" t="s">
        <v>520</v>
      </c>
      <c r="B107" s="288" t="s">
        <v>1476</v>
      </c>
      <c r="C107" s="288" t="s">
        <v>1547</v>
      </c>
      <c r="D107" s="289" t="s">
        <v>241</v>
      </c>
      <c r="E107" s="289" t="s">
        <v>242</v>
      </c>
      <c r="F107" s="290">
        <v>8.5000000000000006E-2</v>
      </c>
      <c r="G107" s="146" t="s">
        <v>243</v>
      </c>
      <c r="H107" s="283">
        <v>4</v>
      </c>
      <c r="I107" s="279"/>
      <c r="J107" s="284"/>
      <c r="K107" s="284"/>
      <c r="L107" s="284"/>
      <c r="M107" s="291">
        <v>80</v>
      </c>
    </row>
    <row r="108" spans="1:13" ht="15.75" customHeight="1">
      <c r="A108" s="362" t="s">
        <v>223</v>
      </c>
      <c r="B108" s="363"/>
      <c r="C108" s="292"/>
      <c r="D108" s="293"/>
      <c r="E108" s="294"/>
      <c r="F108" s="284">
        <f>SUM(F5:F107)</f>
        <v>2073.21</v>
      </c>
      <c r="G108" s="293"/>
      <c r="H108" s="295">
        <f>SUM(H5:H107)</f>
        <v>3032</v>
      </c>
      <c r="I108" s="293"/>
      <c r="J108" s="295">
        <v>953009.86184292496</v>
      </c>
      <c r="K108" s="295">
        <f>SUM(K5:K107)</f>
        <v>0</v>
      </c>
      <c r="L108" s="295">
        <f>SUM(L5:L107)</f>
        <v>0</v>
      </c>
      <c r="M108" s="295">
        <f>SUM(M5:M107)</f>
        <v>4878</v>
      </c>
    </row>
    <row r="109" spans="1:13" ht="15.75" customHeight="1">
      <c r="A109" s="296"/>
      <c r="B109" s="297"/>
      <c r="C109" s="297"/>
      <c r="D109" s="297"/>
      <c r="E109" s="296"/>
      <c r="F109" s="297"/>
      <c r="G109" s="297"/>
      <c r="H109" s="297"/>
      <c r="I109" s="297"/>
      <c r="J109" s="297"/>
      <c r="K109" s="297"/>
      <c r="L109" s="297"/>
      <c r="M109" s="298"/>
    </row>
    <row r="110" spans="1:13" ht="15.75" customHeight="1">
      <c r="A110" s="296"/>
      <c r="B110" s="297"/>
      <c r="C110" s="297"/>
      <c r="D110" s="297"/>
      <c r="E110" s="296"/>
      <c r="F110" s="297"/>
      <c r="G110" s="297"/>
      <c r="H110" s="297"/>
      <c r="I110" s="297"/>
      <c r="J110" s="297"/>
      <c r="K110" s="297"/>
      <c r="L110" s="297"/>
      <c r="M110" s="298"/>
    </row>
    <row r="111" spans="1:13" ht="15.75" customHeight="1">
      <c r="A111" s="296"/>
      <c r="B111" s="297"/>
      <c r="C111" s="297"/>
      <c r="D111" s="297"/>
      <c r="E111" s="296"/>
      <c r="F111" s="297"/>
      <c r="G111" s="297"/>
      <c r="H111" s="297"/>
      <c r="I111" s="297"/>
      <c r="J111" s="297"/>
      <c r="K111" s="297"/>
      <c r="L111" s="297"/>
      <c r="M111" s="298"/>
    </row>
    <row r="112" spans="1:13" ht="15.75" customHeight="1">
      <c r="A112" s="296"/>
      <c r="B112" s="297"/>
      <c r="C112" s="297"/>
      <c r="D112" s="297"/>
      <c r="E112" s="296"/>
      <c r="F112" s="297"/>
      <c r="G112" s="297"/>
      <c r="H112" s="297"/>
      <c r="I112" s="297"/>
      <c r="J112" s="297"/>
      <c r="K112" s="297"/>
      <c r="L112" s="297"/>
      <c r="M112" s="298"/>
    </row>
    <row r="113" spans="1:13" ht="15.75" customHeight="1">
      <c r="A113" s="296"/>
      <c r="B113" s="297"/>
      <c r="C113" s="297"/>
      <c r="D113" s="297"/>
      <c r="E113" s="296"/>
      <c r="F113" s="297"/>
      <c r="G113" s="297"/>
      <c r="H113" s="297"/>
      <c r="I113" s="297"/>
      <c r="J113" s="297"/>
      <c r="K113" s="297"/>
      <c r="L113" s="297"/>
      <c r="M113" s="298"/>
    </row>
    <row r="114" spans="1:13" ht="15.75" customHeight="1">
      <c r="A114" s="296"/>
      <c r="B114" s="297"/>
      <c r="C114" s="297"/>
      <c r="D114" s="297"/>
      <c r="E114" s="296"/>
      <c r="F114" s="297"/>
      <c r="G114" s="297"/>
      <c r="H114" s="297"/>
      <c r="I114" s="297"/>
      <c r="J114" s="297"/>
      <c r="K114" s="297"/>
      <c r="L114" s="297"/>
      <c r="M114" s="298"/>
    </row>
    <row r="115" spans="1:13" ht="15.75" customHeight="1">
      <c r="A115" s="296"/>
      <c r="B115" s="297"/>
      <c r="C115" s="297"/>
      <c r="D115" s="297"/>
      <c r="E115" s="296"/>
      <c r="F115" s="297"/>
      <c r="G115" s="297"/>
      <c r="H115" s="297"/>
      <c r="I115" s="297"/>
      <c r="J115" s="297"/>
      <c r="K115" s="297"/>
      <c r="L115" s="297"/>
      <c r="M115" s="298"/>
    </row>
    <row r="116" spans="1:13" ht="15.75" customHeight="1">
      <c r="A116" s="296"/>
      <c r="B116" s="297"/>
      <c r="C116" s="297"/>
      <c r="D116" s="297"/>
      <c r="E116" s="296"/>
      <c r="F116" s="297"/>
      <c r="G116" s="297"/>
      <c r="H116" s="297"/>
      <c r="I116" s="297"/>
      <c r="J116" s="297"/>
      <c r="K116" s="297"/>
      <c r="L116" s="297"/>
      <c r="M116" s="298"/>
    </row>
    <row r="117" spans="1:13" ht="15.75" customHeight="1">
      <c r="A117" s="296"/>
      <c r="B117" s="297"/>
      <c r="C117" s="297"/>
      <c r="D117" s="297"/>
      <c r="E117" s="296"/>
      <c r="F117" s="297"/>
      <c r="G117" s="297"/>
      <c r="H117" s="297"/>
      <c r="I117" s="297"/>
      <c r="J117" s="297"/>
      <c r="K117" s="297"/>
      <c r="L117" s="297"/>
      <c r="M117" s="298"/>
    </row>
    <row r="118" spans="1:13" ht="15.75" customHeight="1">
      <c r="A118" s="296"/>
      <c r="B118" s="297"/>
      <c r="C118" s="297"/>
      <c r="D118" s="297"/>
      <c r="E118" s="296"/>
      <c r="F118" s="297"/>
      <c r="G118" s="297"/>
      <c r="H118" s="297"/>
      <c r="I118" s="297"/>
      <c r="J118" s="297"/>
      <c r="K118" s="297"/>
      <c r="L118" s="297"/>
      <c r="M118" s="298"/>
    </row>
    <row r="119" spans="1:13" ht="15.75" customHeight="1">
      <c r="A119" s="296"/>
      <c r="B119" s="297"/>
      <c r="C119" s="297"/>
      <c r="D119" s="297"/>
      <c r="E119" s="296"/>
      <c r="F119" s="297"/>
      <c r="G119" s="297"/>
      <c r="H119" s="297"/>
      <c r="I119" s="297"/>
      <c r="J119" s="297"/>
      <c r="K119" s="297"/>
      <c r="L119" s="297"/>
      <c r="M119" s="298"/>
    </row>
    <row r="120" spans="1:13" ht="15.75" customHeight="1">
      <c r="A120" s="296"/>
      <c r="B120" s="297"/>
      <c r="C120" s="297"/>
      <c r="D120" s="297"/>
      <c r="E120" s="296"/>
      <c r="F120" s="297"/>
      <c r="G120" s="297"/>
      <c r="H120" s="297"/>
      <c r="I120" s="297"/>
      <c r="J120" s="297"/>
      <c r="K120" s="297"/>
      <c r="L120" s="297"/>
      <c r="M120" s="298"/>
    </row>
    <row r="121" spans="1:13" ht="15.75" customHeight="1">
      <c r="A121" s="296"/>
      <c r="B121" s="297"/>
      <c r="C121" s="297"/>
      <c r="D121" s="297"/>
      <c r="E121" s="296"/>
      <c r="F121" s="297"/>
      <c r="G121" s="297"/>
      <c r="H121" s="297"/>
      <c r="I121" s="297"/>
      <c r="J121" s="297"/>
      <c r="K121" s="297"/>
      <c r="L121" s="297"/>
      <c r="M121" s="298"/>
    </row>
    <row r="122" spans="1:13" ht="15.75" customHeight="1">
      <c r="A122" s="296"/>
      <c r="B122" s="297"/>
      <c r="C122" s="297"/>
      <c r="D122" s="297"/>
      <c r="E122" s="296"/>
      <c r="F122" s="297"/>
      <c r="G122" s="297"/>
      <c r="H122" s="297"/>
      <c r="I122" s="297"/>
      <c r="J122" s="297"/>
      <c r="K122" s="297"/>
      <c r="L122" s="297"/>
      <c r="M122" s="298"/>
    </row>
    <row r="123" spans="1:13" ht="15.75" customHeight="1">
      <c r="A123" s="296"/>
      <c r="B123" s="297"/>
      <c r="C123" s="297"/>
      <c r="D123" s="297"/>
      <c r="E123" s="296"/>
      <c r="F123" s="297"/>
      <c r="G123" s="297"/>
      <c r="H123" s="297"/>
      <c r="I123" s="297"/>
      <c r="J123" s="297"/>
      <c r="K123" s="297"/>
      <c r="L123" s="297"/>
      <c r="M123" s="298"/>
    </row>
    <row r="124" spans="1:13" ht="15.75" customHeight="1">
      <c r="A124" s="296"/>
      <c r="B124" s="297"/>
      <c r="C124" s="297"/>
      <c r="D124" s="297"/>
      <c r="E124" s="296"/>
      <c r="F124" s="297"/>
      <c r="G124" s="297"/>
      <c r="H124" s="297"/>
      <c r="I124" s="297"/>
      <c r="J124" s="297"/>
      <c r="K124" s="297"/>
      <c r="L124" s="297"/>
      <c r="M124" s="298"/>
    </row>
    <row r="125" spans="1:13" ht="15.75" customHeight="1">
      <c r="A125" s="296"/>
      <c r="B125" s="297"/>
      <c r="C125" s="297"/>
      <c r="D125" s="297"/>
      <c r="E125" s="296"/>
      <c r="F125" s="297"/>
      <c r="G125" s="297"/>
      <c r="H125" s="297"/>
      <c r="I125" s="297"/>
      <c r="J125" s="297"/>
      <c r="K125" s="297"/>
      <c r="L125" s="297"/>
      <c r="M125" s="298"/>
    </row>
    <row r="126" spans="1:13" ht="15.75" customHeight="1">
      <c r="A126" s="296"/>
      <c r="B126" s="297"/>
      <c r="C126" s="297"/>
      <c r="D126" s="297"/>
      <c r="E126" s="296"/>
      <c r="F126" s="297"/>
      <c r="G126" s="297"/>
      <c r="H126" s="297"/>
      <c r="I126" s="297"/>
      <c r="J126" s="297"/>
      <c r="K126" s="297"/>
      <c r="L126" s="297"/>
      <c r="M126" s="298"/>
    </row>
    <row r="127" spans="1:13" ht="15.75" customHeight="1">
      <c r="A127" s="296"/>
      <c r="B127" s="297"/>
      <c r="C127" s="297"/>
      <c r="D127" s="297"/>
      <c r="E127" s="296"/>
      <c r="F127" s="297"/>
      <c r="G127" s="297"/>
      <c r="H127" s="297"/>
      <c r="I127" s="297"/>
      <c r="J127" s="297"/>
      <c r="K127" s="297"/>
      <c r="L127" s="297"/>
      <c r="M127" s="298"/>
    </row>
    <row r="128" spans="1:13" ht="15.75" customHeight="1">
      <c r="A128" s="296"/>
      <c r="B128" s="297"/>
      <c r="C128" s="297"/>
      <c r="D128" s="297"/>
      <c r="E128" s="296"/>
      <c r="F128" s="297"/>
      <c r="G128" s="297"/>
      <c r="H128" s="297"/>
      <c r="I128" s="297"/>
      <c r="J128" s="297"/>
      <c r="K128" s="297"/>
      <c r="L128" s="297"/>
      <c r="M128" s="298"/>
    </row>
    <row r="129" spans="1:13" ht="15.75" customHeight="1">
      <c r="A129" s="296"/>
      <c r="B129" s="297"/>
      <c r="C129" s="297"/>
      <c r="D129" s="297"/>
      <c r="E129" s="296"/>
      <c r="F129" s="297"/>
      <c r="G129" s="297"/>
      <c r="H129" s="297"/>
      <c r="I129" s="297"/>
      <c r="J129" s="297"/>
      <c r="K129" s="297"/>
      <c r="L129" s="297"/>
      <c r="M129" s="298"/>
    </row>
    <row r="130" spans="1:13" ht="15.75" customHeight="1">
      <c r="A130" s="296"/>
      <c r="B130" s="297"/>
      <c r="C130" s="297"/>
      <c r="D130" s="297"/>
      <c r="E130" s="296"/>
      <c r="F130" s="297"/>
      <c r="G130" s="297"/>
      <c r="H130" s="297"/>
      <c r="I130" s="297"/>
      <c r="J130" s="297"/>
      <c r="K130" s="297"/>
      <c r="L130" s="297"/>
      <c r="M130" s="298"/>
    </row>
    <row r="131" spans="1:13" ht="15.75" customHeight="1">
      <c r="A131" s="296"/>
      <c r="B131" s="297"/>
      <c r="C131" s="297"/>
      <c r="D131" s="297"/>
      <c r="E131" s="296"/>
      <c r="F131" s="297"/>
      <c r="G131" s="297"/>
      <c r="H131" s="297"/>
      <c r="I131" s="297"/>
      <c r="J131" s="297"/>
      <c r="K131" s="297"/>
      <c r="L131" s="297"/>
      <c r="M131" s="298"/>
    </row>
    <row r="132" spans="1:13" ht="15.75" customHeight="1">
      <c r="A132" s="296"/>
      <c r="B132" s="297"/>
      <c r="C132" s="297"/>
      <c r="D132" s="297"/>
      <c r="E132" s="296"/>
      <c r="F132" s="297"/>
      <c r="G132" s="297"/>
      <c r="H132" s="297"/>
      <c r="I132" s="297"/>
      <c r="J132" s="297"/>
      <c r="K132" s="297"/>
      <c r="L132" s="297"/>
      <c r="M132" s="298"/>
    </row>
    <row r="133" spans="1:13" ht="15.75" customHeight="1">
      <c r="A133" s="296"/>
      <c r="B133" s="297"/>
      <c r="C133" s="297"/>
      <c r="D133" s="297"/>
      <c r="E133" s="296"/>
      <c r="F133" s="297"/>
      <c r="G133" s="297"/>
      <c r="H133" s="297"/>
      <c r="I133" s="297"/>
      <c r="J133" s="297"/>
      <c r="K133" s="297"/>
      <c r="L133" s="297"/>
      <c r="M133" s="298"/>
    </row>
    <row r="134" spans="1:13" ht="15.75" customHeight="1">
      <c r="A134" s="296"/>
      <c r="B134" s="297"/>
      <c r="C134" s="297"/>
      <c r="D134" s="297"/>
      <c r="E134" s="296"/>
      <c r="F134" s="297"/>
      <c r="G134" s="297"/>
      <c r="H134" s="297"/>
      <c r="I134" s="297"/>
      <c r="J134" s="297"/>
      <c r="K134" s="297"/>
      <c r="L134" s="297"/>
      <c r="M134" s="298"/>
    </row>
    <row r="135" spans="1:13" ht="15.75" customHeight="1">
      <c r="A135" s="296"/>
      <c r="B135" s="297"/>
      <c r="C135" s="297"/>
      <c r="D135" s="297"/>
      <c r="E135" s="296"/>
      <c r="F135" s="297"/>
      <c r="G135" s="297"/>
      <c r="H135" s="297"/>
      <c r="I135" s="297"/>
      <c r="J135" s="297"/>
      <c r="K135" s="297"/>
      <c r="L135" s="297"/>
      <c r="M135" s="298"/>
    </row>
  </sheetData>
  <mergeCells count="12">
    <mergeCell ref="A108:B108"/>
    <mergeCell ref="A3:A4"/>
    <mergeCell ref="B3:B4"/>
    <mergeCell ref="A1:M1"/>
    <mergeCell ref="H3:J3"/>
    <mergeCell ref="K3:L3"/>
    <mergeCell ref="C3:C4"/>
    <mergeCell ref="D3:D4"/>
    <mergeCell ref="E3:E4"/>
    <mergeCell ref="F3:F4"/>
    <mergeCell ref="G3:G4"/>
    <mergeCell ref="M3:M4"/>
  </mergeCells>
  <phoneticPr fontId="21" type="noConversion"/>
  <printOptions horizontalCentered="1"/>
  <pageMargins left="0.74803149606299202" right="0.74803149606299202" top="0.78740157480314998" bottom="0.59055118110236204" header="1.25" footer="0.511811023622047"/>
  <pageSetup paperSize="9" scale="92" fitToHeight="0" orientation="landscape" blackAndWhite="1" useFirstPageNumber="1"/>
  <headerFooter scaleWithDoc="0">
    <oddHeader>&amp;R&amp;"宋体,常规"&amp;10第&amp;"Arial Narrow,常规"&amp;P&amp;"宋体,常规"页，共&amp;"Arial Narrow,常规"&amp;N&amp;"宋体,常规"页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17"/>
  <sheetViews>
    <sheetView workbookViewId="0">
      <pane ySplit="5" topLeftCell="A98" activePane="bottomLeft" state="frozen"/>
      <selection pane="bottomLeft" activeCell="J222" sqref="I222:J222"/>
    </sheetView>
  </sheetViews>
  <sheetFormatPr defaultColWidth="9" defaultRowHeight="15.75"/>
  <cols>
    <col min="1" max="1" width="6" style="11" customWidth="1"/>
    <col min="2" max="2" width="17" style="11" customWidth="1"/>
    <col min="3" max="3" width="13.625" style="11" customWidth="1"/>
    <col min="4" max="5" width="9.375" style="11" customWidth="1"/>
    <col min="6" max="6" width="9.75" style="11" customWidth="1"/>
    <col min="7" max="7" width="8.75" style="11" customWidth="1"/>
    <col min="8" max="8" width="5.75" style="15" customWidth="1"/>
    <col min="9" max="9" width="8.125" style="11" customWidth="1"/>
    <col min="10" max="10" width="7.875" style="11" customWidth="1"/>
    <col min="11" max="11" width="10.75" style="11" customWidth="1"/>
    <col min="12" max="12" width="12" style="11" customWidth="1"/>
    <col min="13" max="13" width="9.5" style="16" customWidth="1"/>
    <col min="14" max="14" width="12.375" style="16" customWidth="1"/>
    <col min="15" max="16" width="9" style="16" customWidth="1"/>
    <col min="17" max="17" width="7.625" style="11" customWidth="1"/>
    <col min="18" max="18" width="13.875" style="11" customWidth="1"/>
    <col min="19" max="32" width="9" style="11"/>
    <col min="33" max="224" width="8.625" style="11"/>
    <col min="225" max="245" width="9" style="11"/>
    <col min="246" max="16384" width="9" style="101"/>
  </cols>
  <sheetData>
    <row r="1" spans="1:256" ht="30" customHeight="1">
      <c r="A1" s="340" t="s">
        <v>1548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</row>
    <row r="2" spans="1:256" ht="12" customHeight="1">
      <c r="A2" s="18"/>
      <c r="B2" s="18"/>
      <c r="C2" s="18"/>
      <c r="D2" s="18"/>
      <c r="E2" s="18"/>
      <c r="F2" s="18"/>
      <c r="G2" s="18"/>
      <c r="H2" s="19"/>
      <c r="I2" s="20"/>
      <c r="K2" s="21" t="s">
        <v>822</v>
      </c>
    </row>
    <row r="3" spans="1:256" ht="12" customHeight="1">
      <c r="A3" s="342" t="str">
        <f>[11]债券!A3</f>
        <v>评估基准日：2025年7月31日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</row>
    <row r="4" spans="1:256" s="100" customFormat="1" ht="18" customHeight="1">
      <c r="A4" s="100" t="str">
        <f>[11]其他应收款!A4</f>
        <v>被评估单位名称：中地装张家口探矿机械有限公司</v>
      </c>
      <c r="H4" s="102"/>
      <c r="J4" s="16"/>
      <c r="K4" s="21" t="s">
        <v>823</v>
      </c>
      <c r="L4" s="16"/>
      <c r="M4" s="343" t="s">
        <v>824</v>
      </c>
      <c r="N4" s="344"/>
      <c r="O4" s="344"/>
      <c r="P4" s="345"/>
    </row>
    <row r="5" spans="1:256" s="13" customFormat="1" ht="39" customHeight="1">
      <c r="A5" s="28" t="s">
        <v>225</v>
      </c>
      <c r="B5" s="28" t="s">
        <v>226</v>
      </c>
      <c r="C5" s="27" t="s">
        <v>827</v>
      </c>
      <c r="D5" s="28" t="s">
        <v>828</v>
      </c>
      <c r="E5" s="28" t="s">
        <v>1085</v>
      </c>
      <c r="F5" s="29" t="s">
        <v>830</v>
      </c>
      <c r="G5" s="28" t="s">
        <v>1086</v>
      </c>
      <c r="H5" s="28" t="s">
        <v>231</v>
      </c>
      <c r="I5" s="28" t="s">
        <v>1087</v>
      </c>
      <c r="J5" s="28" t="s">
        <v>237</v>
      </c>
      <c r="K5" s="28" t="s">
        <v>835</v>
      </c>
      <c r="L5" s="28" t="s">
        <v>228</v>
      </c>
      <c r="M5" s="26" t="s">
        <v>234</v>
      </c>
      <c r="N5" s="28" t="s">
        <v>236</v>
      </c>
      <c r="O5" s="28" t="s">
        <v>1549</v>
      </c>
      <c r="P5" s="28" t="s">
        <v>1550</v>
      </c>
      <c r="Q5" s="16"/>
      <c r="R5" s="29" t="s">
        <v>841</v>
      </c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03"/>
      <c r="IM5" s="103"/>
      <c r="IN5" s="103"/>
    </row>
    <row r="6" spans="1:256" s="13" customFormat="1" ht="21" customHeight="1">
      <c r="A6" s="85">
        <v>1</v>
      </c>
      <c r="B6" s="67" t="s">
        <v>1181</v>
      </c>
      <c r="C6" s="67" t="s">
        <v>250</v>
      </c>
      <c r="D6" s="65" t="s">
        <v>241</v>
      </c>
      <c r="E6" s="104">
        <v>5.4</v>
      </c>
      <c r="F6" s="104">
        <v>5.4</v>
      </c>
      <c r="G6" s="69" t="s">
        <v>1410</v>
      </c>
      <c r="H6" s="69" t="s">
        <v>243</v>
      </c>
      <c r="I6" s="105">
        <v>7</v>
      </c>
      <c r="J6" s="105">
        <v>7</v>
      </c>
      <c r="K6" s="27"/>
      <c r="L6" s="68" t="s">
        <v>250</v>
      </c>
      <c r="M6" s="88" t="s">
        <v>241</v>
      </c>
      <c r="O6" s="106" t="s">
        <v>1551</v>
      </c>
      <c r="Q6" s="16">
        <f t="shared" ref="Q6:Q69" si="0">E6*I6</f>
        <v>37.799999999999997</v>
      </c>
      <c r="R6" s="107">
        <f t="shared" ref="R6:R69" si="1">F6*J6</f>
        <v>37.799999999999997</v>
      </c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03"/>
      <c r="IM6" s="103"/>
      <c r="IN6" s="103"/>
    </row>
    <row r="7" spans="1:256" s="13" customFormat="1" ht="21" customHeight="1">
      <c r="A7" s="81">
        <v>2</v>
      </c>
      <c r="B7" s="32" t="s">
        <v>346</v>
      </c>
      <c r="C7" s="32" t="s">
        <v>259</v>
      </c>
      <c r="D7" s="36" t="s">
        <v>247</v>
      </c>
      <c r="E7" s="108">
        <v>117</v>
      </c>
      <c r="F7" s="108">
        <v>117</v>
      </c>
      <c r="G7" s="34" t="s">
        <v>242</v>
      </c>
      <c r="H7" s="34" t="s">
        <v>243</v>
      </c>
      <c r="I7" s="38">
        <v>26</v>
      </c>
      <c r="J7" s="108">
        <v>26</v>
      </c>
      <c r="K7" s="109" t="s">
        <v>1552</v>
      </c>
      <c r="L7" s="68" t="s">
        <v>259</v>
      </c>
      <c r="M7" s="106" t="s">
        <v>247</v>
      </c>
      <c r="N7" s="106" t="s">
        <v>247</v>
      </c>
      <c r="O7" s="106" t="s">
        <v>1551</v>
      </c>
      <c r="P7" s="73">
        <v>1</v>
      </c>
      <c r="Q7" s="16">
        <f t="shared" si="0"/>
        <v>3042</v>
      </c>
      <c r="R7" s="107">
        <f t="shared" si="1"/>
        <v>3042</v>
      </c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1"/>
      <c r="IM7" s="111"/>
      <c r="IN7" s="111"/>
      <c r="IO7" s="112"/>
      <c r="IP7" s="112"/>
      <c r="IQ7" s="112"/>
      <c r="IR7" s="112"/>
      <c r="IS7" s="112"/>
      <c r="IT7" s="112"/>
      <c r="IU7" s="112"/>
      <c r="IV7" s="112"/>
    </row>
    <row r="8" spans="1:256" s="13" customFormat="1" ht="21" customHeight="1">
      <c r="A8" s="81">
        <v>3</v>
      </c>
      <c r="B8" s="32" t="s">
        <v>1411</v>
      </c>
      <c r="C8" s="32" t="s">
        <v>265</v>
      </c>
      <c r="D8" s="36" t="s">
        <v>241</v>
      </c>
      <c r="E8" s="108">
        <v>14.9</v>
      </c>
      <c r="F8" s="108">
        <v>14.9</v>
      </c>
      <c r="G8" s="34" t="s">
        <v>242</v>
      </c>
      <c r="H8" s="34" t="s">
        <v>243</v>
      </c>
      <c r="I8" s="38">
        <v>134</v>
      </c>
      <c r="J8" s="108">
        <v>134</v>
      </c>
      <c r="K8" s="34" t="s">
        <v>1553</v>
      </c>
      <c r="L8" s="68" t="s">
        <v>265</v>
      </c>
      <c r="M8" s="88" t="s">
        <v>241</v>
      </c>
      <c r="O8" s="106" t="s">
        <v>1551</v>
      </c>
      <c r="P8" s="73">
        <v>2</v>
      </c>
      <c r="Q8" s="16">
        <f t="shared" si="0"/>
        <v>1996.6</v>
      </c>
      <c r="R8" s="107">
        <f t="shared" si="1"/>
        <v>1996.6</v>
      </c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110"/>
      <c r="FH8" s="110"/>
      <c r="FI8" s="110"/>
      <c r="FJ8" s="110"/>
      <c r="FK8" s="110"/>
      <c r="FL8" s="110"/>
      <c r="FM8" s="110"/>
      <c r="FN8" s="110"/>
      <c r="FO8" s="110"/>
      <c r="FP8" s="110"/>
      <c r="FQ8" s="110"/>
      <c r="FR8" s="110"/>
      <c r="FS8" s="110"/>
      <c r="FT8" s="110"/>
      <c r="FU8" s="110"/>
      <c r="FV8" s="110"/>
      <c r="FW8" s="110"/>
      <c r="FX8" s="110"/>
      <c r="FY8" s="110"/>
      <c r="FZ8" s="110"/>
      <c r="GA8" s="110"/>
      <c r="GB8" s="110"/>
      <c r="GC8" s="110"/>
      <c r="GD8" s="110"/>
      <c r="GE8" s="110"/>
      <c r="GF8" s="110"/>
      <c r="GG8" s="110"/>
      <c r="GH8" s="110"/>
      <c r="GI8" s="110"/>
      <c r="GJ8" s="110"/>
      <c r="GK8" s="110"/>
      <c r="GL8" s="110"/>
      <c r="GM8" s="110"/>
      <c r="GN8" s="110"/>
      <c r="GO8" s="110"/>
      <c r="GP8" s="110"/>
      <c r="GQ8" s="110"/>
      <c r="GR8" s="110"/>
      <c r="GS8" s="110"/>
      <c r="GT8" s="110"/>
      <c r="GU8" s="110"/>
      <c r="GV8" s="110"/>
      <c r="GW8" s="110"/>
      <c r="GX8" s="110"/>
      <c r="GY8" s="110"/>
      <c r="GZ8" s="110"/>
      <c r="HA8" s="110"/>
      <c r="HB8" s="110"/>
      <c r="HC8" s="110"/>
      <c r="HD8" s="110"/>
      <c r="HE8" s="110"/>
      <c r="HF8" s="110"/>
      <c r="HG8" s="110"/>
      <c r="HH8" s="110"/>
      <c r="HI8" s="110"/>
      <c r="HJ8" s="110"/>
      <c r="HK8" s="110"/>
      <c r="HL8" s="110"/>
      <c r="HM8" s="110"/>
      <c r="HN8" s="110"/>
      <c r="HO8" s="110"/>
      <c r="HP8" s="110"/>
      <c r="HQ8" s="110"/>
      <c r="HR8" s="110"/>
      <c r="HS8" s="110"/>
      <c r="HT8" s="110"/>
      <c r="HU8" s="110"/>
      <c r="HV8" s="110"/>
      <c r="HW8" s="110"/>
      <c r="HX8" s="110"/>
      <c r="HY8" s="110"/>
      <c r="HZ8" s="110"/>
      <c r="IA8" s="110"/>
      <c r="IB8" s="110"/>
      <c r="IC8" s="110"/>
      <c r="ID8" s="110"/>
      <c r="IE8" s="110"/>
      <c r="IF8" s="110"/>
      <c r="IG8" s="110"/>
      <c r="IH8" s="110"/>
      <c r="II8" s="110"/>
      <c r="IJ8" s="110"/>
      <c r="IK8" s="110"/>
      <c r="IL8" s="111"/>
      <c r="IM8" s="111"/>
      <c r="IN8" s="111"/>
      <c r="IO8" s="112"/>
      <c r="IP8" s="112"/>
      <c r="IQ8" s="112"/>
      <c r="IR8" s="112"/>
      <c r="IS8" s="112"/>
      <c r="IT8" s="112"/>
      <c r="IU8" s="112"/>
      <c r="IV8" s="112"/>
    </row>
    <row r="9" spans="1:256" s="13" customFormat="1" ht="21" customHeight="1">
      <c r="A9" s="85">
        <v>4</v>
      </c>
      <c r="B9" s="67" t="s">
        <v>526</v>
      </c>
      <c r="C9" s="67" t="s">
        <v>1412</v>
      </c>
      <c r="D9" s="65" t="s">
        <v>241</v>
      </c>
      <c r="E9" s="104">
        <v>0.14000000000000001</v>
      </c>
      <c r="F9" s="113">
        <v>0.13500000000000001</v>
      </c>
      <c r="G9" s="69" t="s">
        <v>242</v>
      </c>
      <c r="H9" s="69" t="s">
        <v>243</v>
      </c>
      <c r="I9" s="105">
        <v>80</v>
      </c>
      <c r="J9" s="105">
        <v>80</v>
      </c>
      <c r="K9" s="27"/>
      <c r="L9" s="68" t="s">
        <v>1412</v>
      </c>
      <c r="M9" s="88" t="s">
        <v>241</v>
      </c>
      <c r="O9" s="106" t="s">
        <v>1551</v>
      </c>
      <c r="Q9" s="16">
        <f t="shared" si="0"/>
        <v>11.2</v>
      </c>
      <c r="R9" s="107">
        <f t="shared" si="1"/>
        <v>10.8</v>
      </c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03"/>
      <c r="IM9" s="103"/>
      <c r="IN9" s="103"/>
    </row>
    <row r="10" spans="1:256" s="73" customFormat="1" ht="21" customHeight="1">
      <c r="A10" s="85">
        <v>5</v>
      </c>
      <c r="B10" s="67" t="s">
        <v>1126</v>
      </c>
      <c r="C10" s="67" t="s">
        <v>1413</v>
      </c>
      <c r="D10" s="65" t="s">
        <v>241</v>
      </c>
      <c r="E10" s="70">
        <v>0.8</v>
      </c>
      <c r="F10" s="89">
        <v>0.7</v>
      </c>
      <c r="G10" s="69" t="s">
        <v>242</v>
      </c>
      <c r="H10" s="69" t="s">
        <v>243</v>
      </c>
      <c r="I10" s="105">
        <v>16</v>
      </c>
      <c r="J10" s="105">
        <v>16</v>
      </c>
      <c r="K10" s="114"/>
      <c r="L10" s="68" t="s">
        <v>1413</v>
      </c>
      <c r="M10" s="88" t="s">
        <v>241</v>
      </c>
      <c r="O10" s="106" t="s">
        <v>1551</v>
      </c>
      <c r="Q10" s="16">
        <f t="shared" si="0"/>
        <v>12.8</v>
      </c>
      <c r="R10" s="107">
        <f t="shared" si="1"/>
        <v>11.2</v>
      </c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03"/>
      <c r="IM10" s="103"/>
      <c r="IN10" s="103"/>
    </row>
    <row r="11" spans="1:256" s="73" customFormat="1" ht="21" customHeight="1">
      <c r="A11" s="81">
        <v>6</v>
      </c>
      <c r="B11" s="67" t="s">
        <v>1119</v>
      </c>
      <c r="C11" s="67" t="s">
        <v>1414</v>
      </c>
      <c r="D11" s="65" t="s">
        <v>241</v>
      </c>
      <c r="E11" s="70">
        <v>3.7</v>
      </c>
      <c r="F11" s="70">
        <v>12.9</v>
      </c>
      <c r="G11" s="69" t="s">
        <v>242</v>
      </c>
      <c r="H11" s="69" t="s">
        <v>243</v>
      </c>
      <c r="I11" s="72">
        <v>21</v>
      </c>
      <c r="J11" s="72">
        <v>21</v>
      </c>
      <c r="K11" s="85"/>
      <c r="L11" s="68" t="s">
        <v>1414</v>
      </c>
      <c r="M11" s="88" t="s">
        <v>241</v>
      </c>
      <c r="O11" s="106" t="s">
        <v>1551</v>
      </c>
      <c r="Q11" s="16">
        <f t="shared" si="0"/>
        <v>77.7</v>
      </c>
      <c r="R11" s="107">
        <f t="shared" si="1"/>
        <v>270.89999999999998</v>
      </c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03"/>
      <c r="IM11" s="103"/>
      <c r="IN11" s="103"/>
    </row>
    <row r="12" spans="1:256" s="73" customFormat="1" ht="21" customHeight="1">
      <c r="A12" s="81">
        <v>7</v>
      </c>
      <c r="B12" s="67" t="s">
        <v>1119</v>
      </c>
      <c r="C12" s="67" t="s">
        <v>1414</v>
      </c>
      <c r="D12" s="65" t="s">
        <v>247</v>
      </c>
      <c r="E12" s="70">
        <v>12</v>
      </c>
      <c r="F12" s="89">
        <v>12.9</v>
      </c>
      <c r="G12" s="69" t="s">
        <v>242</v>
      </c>
      <c r="H12" s="69" t="s">
        <v>243</v>
      </c>
      <c r="I12" s="72">
        <v>10</v>
      </c>
      <c r="J12" s="98">
        <v>10</v>
      </c>
      <c r="K12" s="85"/>
      <c r="L12" s="68" t="s">
        <v>1414</v>
      </c>
      <c r="M12" s="106" t="s">
        <v>247</v>
      </c>
      <c r="N12" s="106" t="s">
        <v>247</v>
      </c>
      <c r="O12" s="106" t="s">
        <v>1551</v>
      </c>
      <c r="Q12" s="16">
        <f t="shared" si="0"/>
        <v>120</v>
      </c>
      <c r="R12" s="107">
        <f t="shared" si="1"/>
        <v>129</v>
      </c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03"/>
      <c r="IM12" s="103"/>
      <c r="IN12" s="103"/>
    </row>
    <row r="13" spans="1:256" s="73" customFormat="1" ht="21" customHeight="1">
      <c r="A13" s="85">
        <v>8</v>
      </c>
      <c r="B13" s="32" t="s">
        <v>1415</v>
      </c>
      <c r="C13" s="32" t="s">
        <v>277</v>
      </c>
      <c r="D13" s="36" t="s">
        <v>247</v>
      </c>
      <c r="E13" s="35">
        <v>105</v>
      </c>
      <c r="F13" s="82">
        <v>105.7</v>
      </c>
      <c r="G13" s="34" t="s">
        <v>242</v>
      </c>
      <c r="H13" s="34" t="s">
        <v>243</v>
      </c>
      <c r="I13" s="39">
        <v>18</v>
      </c>
      <c r="J13" s="115">
        <v>18</v>
      </c>
      <c r="K13" s="34" t="s">
        <v>1553</v>
      </c>
      <c r="L13" s="68" t="s">
        <v>277</v>
      </c>
      <c r="M13" s="106" t="s">
        <v>247</v>
      </c>
      <c r="N13" s="106" t="s">
        <v>247</v>
      </c>
      <c r="O13" s="116"/>
      <c r="P13" s="73">
        <v>3</v>
      </c>
      <c r="Q13" s="16">
        <f t="shared" si="0"/>
        <v>1890</v>
      </c>
      <c r="R13" s="107">
        <f t="shared" si="1"/>
        <v>1902.6</v>
      </c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/>
      <c r="BH13" s="110"/>
      <c r="BI13" s="110"/>
      <c r="BJ13" s="110"/>
      <c r="BK13" s="110"/>
      <c r="BL13" s="110"/>
      <c r="BM13" s="110"/>
      <c r="BN13" s="110"/>
      <c r="BO13" s="110"/>
      <c r="BP13" s="110"/>
      <c r="BQ13" s="110"/>
      <c r="BR13" s="110"/>
      <c r="BS13" s="110"/>
      <c r="BT13" s="110"/>
      <c r="BU13" s="110"/>
      <c r="BV13" s="110"/>
      <c r="BW13" s="110"/>
      <c r="BX13" s="110"/>
      <c r="BY13" s="110"/>
      <c r="BZ13" s="110"/>
      <c r="CA13" s="110"/>
      <c r="CB13" s="110"/>
      <c r="CC13" s="110"/>
      <c r="CD13" s="110"/>
      <c r="CE13" s="110"/>
      <c r="CF13" s="110"/>
      <c r="CG13" s="110"/>
      <c r="CH13" s="110"/>
      <c r="CI13" s="110"/>
      <c r="CJ13" s="110"/>
      <c r="CK13" s="110"/>
      <c r="CL13" s="110"/>
      <c r="CM13" s="110"/>
      <c r="CN13" s="110"/>
      <c r="CO13" s="110"/>
      <c r="CP13" s="110"/>
      <c r="CQ13" s="110"/>
      <c r="CR13" s="110"/>
      <c r="CS13" s="110"/>
      <c r="CT13" s="110"/>
      <c r="CU13" s="110"/>
      <c r="CV13" s="110"/>
      <c r="CW13" s="110"/>
      <c r="CX13" s="110"/>
      <c r="CY13" s="110"/>
      <c r="CZ13" s="110"/>
      <c r="DA13" s="110"/>
      <c r="DB13" s="110"/>
      <c r="DC13" s="110"/>
      <c r="DD13" s="110"/>
      <c r="DE13" s="110"/>
      <c r="DF13" s="110"/>
      <c r="DG13" s="110"/>
      <c r="DH13" s="110"/>
      <c r="DI13" s="110"/>
      <c r="DJ13" s="110"/>
      <c r="DK13" s="110"/>
      <c r="DL13" s="110"/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110"/>
      <c r="EB13" s="110"/>
      <c r="EC13" s="110"/>
      <c r="ED13" s="110"/>
      <c r="EE13" s="110"/>
      <c r="EF13" s="110"/>
      <c r="EG13" s="110"/>
      <c r="EH13" s="110"/>
      <c r="EI13" s="110"/>
      <c r="EJ13" s="110"/>
      <c r="EK13" s="110"/>
      <c r="EL13" s="110"/>
      <c r="EM13" s="110"/>
      <c r="EN13" s="110"/>
      <c r="EO13" s="110"/>
      <c r="EP13" s="110"/>
      <c r="EQ13" s="110"/>
      <c r="ER13" s="110"/>
      <c r="ES13" s="110"/>
      <c r="ET13" s="110"/>
      <c r="EU13" s="110"/>
      <c r="EV13" s="110"/>
      <c r="EW13" s="110"/>
      <c r="EX13" s="110"/>
      <c r="EY13" s="110"/>
      <c r="EZ13" s="110"/>
      <c r="FA13" s="110"/>
      <c r="FB13" s="110"/>
      <c r="FC13" s="110"/>
      <c r="FD13" s="110"/>
      <c r="FE13" s="110"/>
      <c r="FF13" s="110"/>
      <c r="FG13" s="110"/>
      <c r="FH13" s="110"/>
      <c r="FI13" s="110"/>
      <c r="FJ13" s="110"/>
      <c r="FK13" s="110"/>
      <c r="FL13" s="110"/>
      <c r="FM13" s="110"/>
      <c r="FN13" s="110"/>
      <c r="FO13" s="110"/>
      <c r="FP13" s="110"/>
      <c r="FQ13" s="110"/>
      <c r="FR13" s="110"/>
      <c r="FS13" s="110"/>
      <c r="FT13" s="110"/>
      <c r="FU13" s="110"/>
      <c r="FV13" s="110"/>
      <c r="FW13" s="110"/>
      <c r="FX13" s="110"/>
      <c r="FY13" s="110"/>
      <c r="FZ13" s="110"/>
      <c r="GA13" s="110"/>
      <c r="GB13" s="110"/>
      <c r="GC13" s="110"/>
      <c r="GD13" s="110"/>
      <c r="GE13" s="110"/>
      <c r="GF13" s="110"/>
      <c r="GG13" s="110"/>
      <c r="GH13" s="110"/>
      <c r="GI13" s="110"/>
      <c r="GJ13" s="110"/>
      <c r="GK13" s="110"/>
      <c r="GL13" s="110"/>
      <c r="GM13" s="110"/>
      <c r="GN13" s="110"/>
      <c r="GO13" s="110"/>
      <c r="GP13" s="110"/>
      <c r="GQ13" s="110"/>
      <c r="GR13" s="110"/>
      <c r="GS13" s="110"/>
      <c r="GT13" s="110"/>
      <c r="GU13" s="110"/>
      <c r="GV13" s="110"/>
      <c r="GW13" s="110"/>
      <c r="GX13" s="110"/>
      <c r="GY13" s="110"/>
      <c r="GZ13" s="110"/>
      <c r="HA13" s="110"/>
      <c r="HB13" s="110"/>
      <c r="HC13" s="110"/>
      <c r="HD13" s="110"/>
      <c r="HE13" s="110"/>
      <c r="HF13" s="110"/>
      <c r="HG13" s="110"/>
      <c r="HH13" s="110"/>
      <c r="HI13" s="110"/>
      <c r="HJ13" s="110"/>
      <c r="HK13" s="110"/>
      <c r="HL13" s="110"/>
      <c r="HM13" s="110"/>
      <c r="HN13" s="110"/>
      <c r="HO13" s="110"/>
      <c r="HP13" s="110"/>
      <c r="HQ13" s="110"/>
      <c r="HR13" s="110"/>
      <c r="HS13" s="110"/>
      <c r="HT13" s="110"/>
      <c r="HU13" s="110"/>
      <c r="HV13" s="110"/>
      <c r="HW13" s="110"/>
      <c r="HX13" s="110"/>
      <c r="HY13" s="110"/>
      <c r="HZ13" s="110"/>
      <c r="IA13" s="110"/>
      <c r="IB13" s="110"/>
      <c r="IC13" s="110"/>
      <c r="ID13" s="110"/>
      <c r="IE13" s="110"/>
      <c r="IF13" s="110"/>
      <c r="IG13" s="110"/>
      <c r="IH13" s="110"/>
      <c r="II13" s="110"/>
      <c r="IJ13" s="110"/>
      <c r="IK13" s="110"/>
      <c r="IL13" s="111"/>
      <c r="IM13" s="111"/>
      <c r="IN13" s="111"/>
      <c r="IO13" s="14"/>
      <c r="IP13" s="14"/>
      <c r="IQ13" s="14"/>
      <c r="IR13" s="14"/>
      <c r="IS13" s="14"/>
      <c r="IT13" s="14"/>
      <c r="IU13" s="14"/>
      <c r="IV13" s="14"/>
    </row>
    <row r="14" spans="1:256" s="73" customFormat="1" ht="21" customHeight="1">
      <c r="A14" s="85">
        <v>9</v>
      </c>
      <c r="B14" s="67" t="s">
        <v>1126</v>
      </c>
      <c r="C14" s="67" t="s">
        <v>1416</v>
      </c>
      <c r="D14" s="65" t="s">
        <v>241</v>
      </c>
      <c r="E14" s="70">
        <v>4.5999999999999996</v>
      </c>
      <c r="F14" s="70">
        <v>4.5999999999999996</v>
      </c>
      <c r="G14" s="65" t="s">
        <v>242</v>
      </c>
      <c r="H14" s="86" t="s">
        <v>243</v>
      </c>
      <c r="I14" s="72">
        <v>3</v>
      </c>
      <c r="J14" s="72">
        <v>3</v>
      </c>
      <c r="K14" s="85"/>
      <c r="L14" s="68" t="s">
        <v>1416</v>
      </c>
      <c r="M14" s="88" t="s">
        <v>241</v>
      </c>
      <c r="O14" s="106" t="s">
        <v>1551</v>
      </c>
      <c r="Q14" s="16">
        <f t="shared" si="0"/>
        <v>13.8</v>
      </c>
      <c r="R14" s="107">
        <f t="shared" si="1"/>
        <v>13.8</v>
      </c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03"/>
      <c r="IM14" s="103"/>
      <c r="IN14" s="103"/>
    </row>
    <row r="15" spans="1:256" s="73" customFormat="1" ht="21" customHeight="1">
      <c r="A15" s="81">
        <v>10</v>
      </c>
      <c r="B15" s="32" t="s">
        <v>346</v>
      </c>
      <c r="C15" s="32" t="s">
        <v>1417</v>
      </c>
      <c r="D15" s="36" t="s">
        <v>247</v>
      </c>
      <c r="E15" s="35">
        <v>117</v>
      </c>
      <c r="F15" s="82">
        <v>116.3</v>
      </c>
      <c r="G15" s="34" t="s">
        <v>242</v>
      </c>
      <c r="H15" s="34" t="s">
        <v>243</v>
      </c>
      <c r="I15" s="39">
        <v>28</v>
      </c>
      <c r="J15" s="115">
        <v>28</v>
      </c>
      <c r="K15" s="109" t="s">
        <v>1552</v>
      </c>
      <c r="L15" s="68" t="s">
        <v>1417</v>
      </c>
      <c r="M15" s="106" t="s">
        <v>247</v>
      </c>
      <c r="N15" s="106" t="s">
        <v>247</v>
      </c>
      <c r="O15" s="106" t="s">
        <v>1551</v>
      </c>
      <c r="P15" s="73">
        <v>4</v>
      </c>
      <c r="Q15" s="16">
        <f t="shared" si="0"/>
        <v>3276</v>
      </c>
      <c r="R15" s="107">
        <f t="shared" si="1"/>
        <v>3256.4</v>
      </c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110"/>
      <c r="EB15" s="110"/>
      <c r="EC15" s="110"/>
      <c r="ED15" s="110"/>
      <c r="EE15" s="110"/>
      <c r="EF15" s="110"/>
      <c r="EG15" s="110"/>
      <c r="EH15" s="110"/>
      <c r="EI15" s="110"/>
      <c r="EJ15" s="110"/>
      <c r="EK15" s="110"/>
      <c r="EL15" s="110"/>
      <c r="EM15" s="110"/>
      <c r="EN15" s="110"/>
      <c r="EO15" s="110"/>
      <c r="EP15" s="110"/>
      <c r="EQ15" s="110"/>
      <c r="ER15" s="110"/>
      <c r="ES15" s="110"/>
      <c r="ET15" s="110"/>
      <c r="EU15" s="110"/>
      <c r="EV15" s="110"/>
      <c r="EW15" s="110"/>
      <c r="EX15" s="110"/>
      <c r="EY15" s="110"/>
      <c r="EZ15" s="110"/>
      <c r="FA15" s="110"/>
      <c r="FB15" s="110"/>
      <c r="FC15" s="110"/>
      <c r="FD15" s="110"/>
      <c r="FE15" s="110"/>
      <c r="FF15" s="110"/>
      <c r="FG15" s="110"/>
      <c r="FH15" s="110"/>
      <c r="FI15" s="110"/>
      <c r="FJ15" s="110"/>
      <c r="FK15" s="110"/>
      <c r="FL15" s="110"/>
      <c r="FM15" s="110"/>
      <c r="FN15" s="110"/>
      <c r="FO15" s="110"/>
      <c r="FP15" s="110"/>
      <c r="FQ15" s="110"/>
      <c r="FR15" s="110"/>
      <c r="FS15" s="110"/>
      <c r="FT15" s="110"/>
      <c r="FU15" s="110"/>
      <c r="FV15" s="110"/>
      <c r="FW15" s="110"/>
      <c r="FX15" s="110"/>
      <c r="FY15" s="110"/>
      <c r="FZ15" s="110"/>
      <c r="GA15" s="110"/>
      <c r="GB15" s="110"/>
      <c r="GC15" s="110"/>
      <c r="GD15" s="110"/>
      <c r="GE15" s="110"/>
      <c r="GF15" s="110"/>
      <c r="GG15" s="110"/>
      <c r="GH15" s="110"/>
      <c r="GI15" s="110"/>
      <c r="GJ15" s="110"/>
      <c r="GK15" s="110"/>
      <c r="GL15" s="110"/>
      <c r="GM15" s="110"/>
      <c r="GN15" s="110"/>
      <c r="GO15" s="110"/>
      <c r="GP15" s="110"/>
      <c r="GQ15" s="110"/>
      <c r="GR15" s="110"/>
      <c r="GS15" s="110"/>
      <c r="GT15" s="110"/>
      <c r="GU15" s="110"/>
      <c r="GV15" s="110"/>
      <c r="GW15" s="110"/>
      <c r="GX15" s="110"/>
      <c r="GY15" s="110"/>
      <c r="GZ15" s="110"/>
      <c r="HA15" s="110"/>
      <c r="HB15" s="110"/>
      <c r="HC15" s="110"/>
      <c r="HD15" s="110"/>
      <c r="HE15" s="110"/>
      <c r="HF15" s="110"/>
      <c r="HG15" s="110"/>
      <c r="HH15" s="110"/>
      <c r="HI15" s="110"/>
      <c r="HJ15" s="110"/>
      <c r="HK15" s="110"/>
      <c r="HL15" s="110"/>
      <c r="HM15" s="110"/>
      <c r="HN15" s="110"/>
      <c r="HO15" s="110"/>
      <c r="HP15" s="110"/>
      <c r="HQ15" s="110"/>
      <c r="HR15" s="110"/>
      <c r="HS15" s="110"/>
      <c r="HT15" s="110"/>
      <c r="HU15" s="110"/>
      <c r="HV15" s="110"/>
      <c r="HW15" s="110"/>
      <c r="HX15" s="110"/>
      <c r="HY15" s="110"/>
      <c r="HZ15" s="110"/>
      <c r="IA15" s="110"/>
      <c r="IB15" s="110"/>
      <c r="IC15" s="110"/>
      <c r="ID15" s="110"/>
      <c r="IE15" s="110"/>
      <c r="IF15" s="110"/>
      <c r="IG15" s="110"/>
      <c r="IH15" s="110"/>
      <c r="II15" s="110"/>
      <c r="IJ15" s="110"/>
      <c r="IK15" s="110"/>
      <c r="IL15" s="111"/>
      <c r="IM15" s="111"/>
      <c r="IN15" s="111"/>
      <c r="IO15" s="14"/>
      <c r="IP15" s="14"/>
      <c r="IQ15" s="14"/>
      <c r="IR15" s="14"/>
      <c r="IS15" s="14"/>
      <c r="IT15" s="14"/>
      <c r="IU15" s="14"/>
      <c r="IV15" s="14"/>
    </row>
    <row r="16" spans="1:256" s="73" customFormat="1" ht="21" customHeight="1">
      <c r="A16" s="81">
        <v>11</v>
      </c>
      <c r="B16" s="67" t="s">
        <v>1418</v>
      </c>
      <c r="C16" s="67" t="s">
        <v>1419</v>
      </c>
      <c r="D16" s="65" t="s">
        <v>247</v>
      </c>
      <c r="E16" s="70">
        <v>6</v>
      </c>
      <c r="F16" s="89">
        <v>0.64</v>
      </c>
      <c r="G16" s="65" t="s">
        <v>242</v>
      </c>
      <c r="H16" s="86" t="s">
        <v>243</v>
      </c>
      <c r="I16" s="72">
        <v>23</v>
      </c>
      <c r="J16" s="72">
        <v>23</v>
      </c>
      <c r="K16" s="85"/>
      <c r="L16" s="68" t="s">
        <v>1419</v>
      </c>
      <c r="M16" s="106" t="s">
        <v>247</v>
      </c>
      <c r="N16" s="106" t="s">
        <v>247</v>
      </c>
      <c r="O16" s="106" t="s">
        <v>1551</v>
      </c>
      <c r="Q16" s="16">
        <f t="shared" si="0"/>
        <v>138</v>
      </c>
      <c r="R16" s="107">
        <f t="shared" si="1"/>
        <v>14.72</v>
      </c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03"/>
      <c r="IM16" s="103"/>
      <c r="IN16" s="103"/>
    </row>
    <row r="17" spans="1:256" s="73" customFormat="1" ht="21" customHeight="1">
      <c r="A17" s="85">
        <v>12</v>
      </c>
      <c r="B17" s="67" t="s">
        <v>1420</v>
      </c>
      <c r="C17" s="67" t="s">
        <v>1421</v>
      </c>
      <c r="D17" s="65" t="s">
        <v>241</v>
      </c>
      <c r="E17" s="70">
        <v>0.2</v>
      </c>
      <c r="F17" s="87">
        <v>7.4999999999999997E-2</v>
      </c>
      <c r="G17" s="65" t="s">
        <v>242</v>
      </c>
      <c r="H17" s="86" t="s">
        <v>243</v>
      </c>
      <c r="I17" s="72">
        <v>1</v>
      </c>
      <c r="J17" s="72">
        <v>1</v>
      </c>
      <c r="K17" s="85"/>
      <c r="L17" s="68" t="s">
        <v>1421</v>
      </c>
      <c r="M17" s="88" t="s">
        <v>241</v>
      </c>
      <c r="O17" s="106" t="s">
        <v>1551</v>
      </c>
      <c r="Q17" s="16">
        <f t="shared" si="0"/>
        <v>0.2</v>
      </c>
      <c r="R17" s="107">
        <f t="shared" si="1"/>
        <v>7.4999999999999997E-2</v>
      </c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03"/>
      <c r="IM17" s="103"/>
      <c r="IN17" s="103"/>
    </row>
    <row r="18" spans="1:256" s="73" customFormat="1" ht="21" customHeight="1">
      <c r="A18" s="85">
        <v>13</v>
      </c>
      <c r="B18" s="67" t="s">
        <v>602</v>
      </c>
      <c r="C18" s="67" t="s">
        <v>1422</v>
      </c>
      <c r="D18" s="65" t="s">
        <v>241</v>
      </c>
      <c r="E18" s="70">
        <v>0.1</v>
      </c>
      <c r="F18" s="89">
        <v>0.09</v>
      </c>
      <c r="G18" s="65" t="s">
        <v>242</v>
      </c>
      <c r="H18" s="86" t="s">
        <v>243</v>
      </c>
      <c r="I18" s="72">
        <v>3</v>
      </c>
      <c r="J18" s="72">
        <v>3</v>
      </c>
      <c r="K18" s="85"/>
      <c r="L18" s="68" t="s">
        <v>1422</v>
      </c>
      <c r="M18" s="88" t="s">
        <v>241</v>
      </c>
      <c r="O18" s="106" t="s">
        <v>1551</v>
      </c>
      <c r="Q18" s="16">
        <f t="shared" si="0"/>
        <v>0.3</v>
      </c>
      <c r="R18" s="107">
        <f t="shared" si="1"/>
        <v>0.27</v>
      </c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03"/>
      <c r="IM18" s="103"/>
      <c r="IN18" s="103"/>
    </row>
    <row r="19" spans="1:256" s="73" customFormat="1" ht="21" customHeight="1">
      <c r="A19" s="81">
        <v>14</v>
      </c>
      <c r="B19" s="67" t="s">
        <v>1423</v>
      </c>
      <c r="C19" s="67" t="s">
        <v>1424</v>
      </c>
      <c r="D19" s="65" t="s">
        <v>241</v>
      </c>
      <c r="E19" s="70">
        <v>4</v>
      </c>
      <c r="F19" s="87">
        <v>5.5E-2</v>
      </c>
      <c r="G19" s="65" t="s">
        <v>242</v>
      </c>
      <c r="H19" s="86" t="s">
        <v>243</v>
      </c>
      <c r="I19" s="72">
        <v>40</v>
      </c>
      <c r="J19" s="72">
        <v>40</v>
      </c>
      <c r="K19" s="85"/>
      <c r="L19" s="68" t="s">
        <v>1424</v>
      </c>
      <c r="M19" s="88" t="s">
        <v>241</v>
      </c>
      <c r="O19" s="106" t="s">
        <v>1551</v>
      </c>
      <c r="Q19" s="16">
        <f t="shared" si="0"/>
        <v>160</v>
      </c>
      <c r="R19" s="107">
        <f t="shared" si="1"/>
        <v>2.2000000000000002</v>
      </c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03"/>
      <c r="IM19" s="103"/>
      <c r="IN19" s="103"/>
    </row>
    <row r="20" spans="1:256" s="73" customFormat="1" ht="21" customHeight="1">
      <c r="A20" s="81">
        <v>15</v>
      </c>
      <c r="B20" s="67" t="s">
        <v>1425</v>
      </c>
      <c r="C20" s="67" t="s">
        <v>1426</v>
      </c>
      <c r="D20" s="65" t="s">
        <v>241</v>
      </c>
      <c r="E20" s="70">
        <v>0.4</v>
      </c>
      <c r="F20" s="89">
        <v>0.13</v>
      </c>
      <c r="G20" s="65" t="s">
        <v>242</v>
      </c>
      <c r="H20" s="86" t="s">
        <v>243</v>
      </c>
      <c r="I20" s="72">
        <v>3</v>
      </c>
      <c r="J20" s="72">
        <v>3</v>
      </c>
      <c r="K20" s="85"/>
      <c r="L20" s="68" t="s">
        <v>1426</v>
      </c>
      <c r="M20" s="88" t="s">
        <v>241</v>
      </c>
      <c r="O20" s="106" t="s">
        <v>1551</v>
      </c>
      <c r="Q20" s="16">
        <f t="shared" si="0"/>
        <v>1.2</v>
      </c>
      <c r="R20" s="107">
        <f t="shared" si="1"/>
        <v>0.39</v>
      </c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03"/>
      <c r="IM20" s="103"/>
      <c r="IN20" s="103"/>
    </row>
    <row r="21" spans="1:256" s="73" customFormat="1" ht="21" customHeight="1">
      <c r="A21" s="85">
        <v>16</v>
      </c>
      <c r="B21" s="67" t="s">
        <v>521</v>
      </c>
      <c r="C21" s="67" t="s">
        <v>1427</v>
      </c>
      <c r="D21" s="65" t="s">
        <v>241</v>
      </c>
      <c r="E21" s="70">
        <v>0.4</v>
      </c>
      <c r="F21" s="87">
        <v>0.36499999999999999</v>
      </c>
      <c r="G21" s="65" t="s">
        <v>242</v>
      </c>
      <c r="H21" s="86" t="s">
        <v>243</v>
      </c>
      <c r="I21" s="72">
        <v>8</v>
      </c>
      <c r="J21" s="72">
        <v>8</v>
      </c>
      <c r="K21" s="85"/>
      <c r="L21" s="68" t="s">
        <v>1427</v>
      </c>
      <c r="M21" s="88" t="s">
        <v>241</v>
      </c>
      <c r="O21" s="106" t="s">
        <v>1551</v>
      </c>
      <c r="Q21" s="16">
        <f t="shared" si="0"/>
        <v>3.2</v>
      </c>
      <c r="R21" s="107">
        <f t="shared" si="1"/>
        <v>2.92</v>
      </c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03"/>
      <c r="IM21" s="103"/>
      <c r="IN21" s="103"/>
    </row>
    <row r="22" spans="1:256" s="73" customFormat="1" ht="21" customHeight="1">
      <c r="A22" s="85">
        <v>17</v>
      </c>
      <c r="B22" s="67" t="s">
        <v>294</v>
      </c>
      <c r="C22" s="67" t="s">
        <v>1428</v>
      </c>
      <c r="D22" s="65" t="s">
        <v>247</v>
      </c>
      <c r="E22" s="70">
        <v>442</v>
      </c>
      <c r="F22" s="70">
        <v>442</v>
      </c>
      <c r="G22" s="69" t="s">
        <v>242</v>
      </c>
      <c r="H22" s="69" t="s">
        <v>243</v>
      </c>
      <c r="I22" s="72">
        <v>12</v>
      </c>
      <c r="J22" s="72">
        <v>12</v>
      </c>
      <c r="K22" s="109" t="s">
        <v>1552</v>
      </c>
      <c r="L22" s="68" t="s">
        <v>1428</v>
      </c>
      <c r="M22" s="106" t="s">
        <v>247</v>
      </c>
      <c r="N22" s="106" t="s">
        <v>247</v>
      </c>
      <c r="O22" s="106" t="s">
        <v>1551</v>
      </c>
      <c r="P22" s="73">
        <v>5</v>
      </c>
      <c r="Q22" s="16">
        <f t="shared" si="0"/>
        <v>5304</v>
      </c>
      <c r="R22" s="107">
        <f t="shared" si="1"/>
        <v>5304</v>
      </c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03"/>
      <c r="IM22" s="103"/>
      <c r="IN22" s="103"/>
    </row>
    <row r="23" spans="1:256" s="73" customFormat="1" ht="21" customHeight="1">
      <c r="A23" s="81">
        <v>18</v>
      </c>
      <c r="B23" s="32" t="s">
        <v>550</v>
      </c>
      <c r="C23" s="32" t="s">
        <v>1429</v>
      </c>
      <c r="D23" s="36" t="s">
        <v>241</v>
      </c>
      <c r="E23" s="35">
        <v>13.9</v>
      </c>
      <c r="F23" s="117">
        <v>5.0000000000000001E-3</v>
      </c>
      <c r="G23" s="34" t="s">
        <v>242</v>
      </c>
      <c r="H23" s="34" t="s">
        <v>243</v>
      </c>
      <c r="I23" s="39">
        <v>300</v>
      </c>
      <c r="J23" s="115">
        <v>300</v>
      </c>
      <c r="K23" s="81"/>
      <c r="L23" s="68" t="s">
        <v>1429</v>
      </c>
      <c r="M23" s="88" t="s">
        <v>241</v>
      </c>
      <c r="O23" s="106" t="s">
        <v>1551</v>
      </c>
      <c r="P23" s="73">
        <v>6</v>
      </c>
      <c r="Q23" s="16">
        <f t="shared" si="0"/>
        <v>4170</v>
      </c>
      <c r="R23" s="107">
        <f t="shared" si="1"/>
        <v>1.5</v>
      </c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  <c r="BM23" s="110"/>
      <c r="BN23" s="110"/>
      <c r="BO23" s="110"/>
      <c r="BP23" s="110"/>
      <c r="BQ23" s="110"/>
      <c r="BR23" s="110"/>
      <c r="BS23" s="110"/>
      <c r="BT23" s="110"/>
      <c r="BU23" s="110"/>
      <c r="BV23" s="110"/>
      <c r="BW23" s="110"/>
      <c r="BX23" s="110"/>
      <c r="BY23" s="110"/>
      <c r="BZ23" s="110"/>
      <c r="CA23" s="110"/>
      <c r="CB23" s="110"/>
      <c r="CC23" s="110"/>
      <c r="CD23" s="110"/>
      <c r="CE23" s="110"/>
      <c r="CF23" s="11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  <c r="CZ23" s="110"/>
      <c r="DA23" s="110"/>
      <c r="DB23" s="110"/>
      <c r="DC23" s="110"/>
      <c r="DD23" s="110"/>
      <c r="DE23" s="110"/>
      <c r="DF23" s="110"/>
      <c r="DG23" s="110"/>
      <c r="DH23" s="110"/>
      <c r="DI23" s="110"/>
      <c r="DJ23" s="110"/>
      <c r="DK23" s="110"/>
      <c r="DL23" s="110"/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110"/>
      <c r="EB23" s="110"/>
      <c r="EC23" s="110"/>
      <c r="ED23" s="110"/>
      <c r="EE23" s="110"/>
      <c r="EF23" s="110"/>
      <c r="EG23" s="110"/>
      <c r="EH23" s="110"/>
      <c r="EI23" s="110"/>
      <c r="EJ23" s="110"/>
      <c r="EK23" s="110"/>
      <c r="EL23" s="110"/>
      <c r="EM23" s="110"/>
      <c r="EN23" s="110"/>
      <c r="EO23" s="110"/>
      <c r="EP23" s="110"/>
      <c r="EQ23" s="110"/>
      <c r="ER23" s="110"/>
      <c r="ES23" s="110"/>
      <c r="ET23" s="110"/>
      <c r="EU23" s="110"/>
      <c r="EV23" s="110"/>
      <c r="EW23" s="110"/>
      <c r="EX23" s="110"/>
      <c r="EY23" s="110"/>
      <c r="EZ23" s="110"/>
      <c r="FA23" s="110"/>
      <c r="FB23" s="110"/>
      <c r="FC23" s="110"/>
      <c r="FD23" s="110"/>
      <c r="FE23" s="110"/>
      <c r="FF23" s="110"/>
      <c r="FG23" s="110"/>
      <c r="FH23" s="110"/>
      <c r="FI23" s="110"/>
      <c r="FJ23" s="110"/>
      <c r="FK23" s="110"/>
      <c r="FL23" s="110"/>
      <c r="FM23" s="110"/>
      <c r="FN23" s="110"/>
      <c r="FO23" s="110"/>
      <c r="FP23" s="110"/>
      <c r="FQ23" s="110"/>
      <c r="FR23" s="110"/>
      <c r="FS23" s="110"/>
      <c r="FT23" s="110"/>
      <c r="FU23" s="110"/>
      <c r="FV23" s="110"/>
      <c r="FW23" s="110"/>
      <c r="FX23" s="110"/>
      <c r="FY23" s="110"/>
      <c r="FZ23" s="110"/>
      <c r="GA23" s="110"/>
      <c r="GB23" s="110"/>
      <c r="GC23" s="110"/>
      <c r="GD23" s="110"/>
      <c r="GE23" s="110"/>
      <c r="GF23" s="110"/>
      <c r="GG23" s="110"/>
      <c r="GH23" s="110"/>
      <c r="GI23" s="110"/>
      <c r="GJ23" s="110"/>
      <c r="GK23" s="110"/>
      <c r="GL23" s="110"/>
      <c r="GM23" s="110"/>
      <c r="GN23" s="110"/>
      <c r="GO23" s="110"/>
      <c r="GP23" s="110"/>
      <c r="GQ23" s="110"/>
      <c r="GR23" s="110"/>
      <c r="GS23" s="110"/>
      <c r="GT23" s="110"/>
      <c r="GU23" s="110"/>
      <c r="GV23" s="110"/>
      <c r="GW23" s="110"/>
      <c r="GX23" s="110"/>
      <c r="GY23" s="110"/>
      <c r="GZ23" s="110"/>
      <c r="HA23" s="110"/>
      <c r="HB23" s="110"/>
      <c r="HC23" s="110"/>
      <c r="HD23" s="110"/>
      <c r="HE23" s="110"/>
      <c r="HF23" s="110"/>
      <c r="HG23" s="110"/>
      <c r="HH23" s="110"/>
      <c r="HI23" s="110"/>
      <c r="HJ23" s="110"/>
      <c r="HK23" s="110"/>
      <c r="HL23" s="110"/>
      <c r="HM23" s="110"/>
      <c r="HN23" s="110"/>
      <c r="HO23" s="110"/>
      <c r="HP23" s="110"/>
      <c r="HQ23" s="110"/>
      <c r="HR23" s="110"/>
      <c r="HS23" s="110"/>
      <c r="HT23" s="110"/>
      <c r="HU23" s="110"/>
      <c r="HV23" s="110"/>
      <c r="HW23" s="110"/>
      <c r="HX23" s="110"/>
      <c r="HY23" s="110"/>
      <c r="HZ23" s="110"/>
      <c r="IA23" s="110"/>
      <c r="IB23" s="110"/>
      <c r="IC23" s="110"/>
      <c r="ID23" s="110"/>
      <c r="IE23" s="110"/>
      <c r="IF23" s="110"/>
      <c r="IG23" s="110"/>
      <c r="IH23" s="110"/>
      <c r="II23" s="110"/>
      <c r="IJ23" s="110"/>
      <c r="IK23" s="110"/>
      <c r="IL23" s="111"/>
      <c r="IM23" s="111"/>
      <c r="IN23" s="111"/>
      <c r="IO23" s="14"/>
      <c r="IP23" s="14"/>
      <c r="IQ23" s="14"/>
      <c r="IR23" s="14"/>
      <c r="IS23" s="14"/>
      <c r="IT23" s="14"/>
      <c r="IU23" s="14"/>
      <c r="IV23" s="14"/>
    </row>
    <row r="24" spans="1:256" s="73" customFormat="1" ht="21" customHeight="1">
      <c r="A24" s="81">
        <v>19</v>
      </c>
      <c r="B24" s="67" t="s">
        <v>438</v>
      </c>
      <c r="C24" s="67" t="s">
        <v>1430</v>
      </c>
      <c r="D24" s="65" t="s">
        <v>241</v>
      </c>
      <c r="E24" s="70">
        <v>0.4</v>
      </c>
      <c r="F24" s="89">
        <v>0.24</v>
      </c>
      <c r="G24" s="65" t="s">
        <v>242</v>
      </c>
      <c r="H24" s="86" t="s">
        <v>243</v>
      </c>
      <c r="I24" s="72">
        <v>40</v>
      </c>
      <c r="J24" s="72">
        <v>40</v>
      </c>
      <c r="K24" s="85"/>
      <c r="L24" s="68" t="s">
        <v>1430</v>
      </c>
      <c r="M24" s="88" t="s">
        <v>241</v>
      </c>
      <c r="O24" s="106" t="s">
        <v>1551</v>
      </c>
      <c r="Q24" s="16">
        <f t="shared" si="0"/>
        <v>16</v>
      </c>
      <c r="R24" s="107">
        <f t="shared" si="1"/>
        <v>9.6</v>
      </c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03"/>
      <c r="IM24" s="103"/>
      <c r="IN24" s="103"/>
    </row>
    <row r="25" spans="1:256" s="73" customFormat="1" ht="21" customHeight="1">
      <c r="A25" s="85">
        <v>20</v>
      </c>
      <c r="B25" s="67" t="s">
        <v>1431</v>
      </c>
      <c r="C25" s="67" t="s">
        <v>1432</v>
      </c>
      <c r="D25" s="65" t="s">
        <v>241</v>
      </c>
      <c r="E25" s="70">
        <v>0.3</v>
      </c>
      <c r="F25" s="89">
        <v>0.26</v>
      </c>
      <c r="G25" s="65" t="s">
        <v>242</v>
      </c>
      <c r="H25" s="86" t="s">
        <v>243</v>
      </c>
      <c r="I25" s="72">
        <v>60</v>
      </c>
      <c r="J25" s="72">
        <v>60</v>
      </c>
      <c r="K25" s="85"/>
      <c r="L25" s="68" t="s">
        <v>1432</v>
      </c>
      <c r="M25" s="88" t="s">
        <v>241</v>
      </c>
      <c r="O25" s="106" t="s">
        <v>1551</v>
      </c>
      <c r="Q25" s="16">
        <f t="shared" si="0"/>
        <v>18</v>
      </c>
      <c r="R25" s="107">
        <f t="shared" si="1"/>
        <v>15.6</v>
      </c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03"/>
      <c r="IM25" s="103"/>
      <c r="IN25" s="103"/>
    </row>
    <row r="26" spans="1:256" s="73" customFormat="1" ht="21" customHeight="1">
      <c r="A26" s="85">
        <v>21</v>
      </c>
      <c r="B26" s="67" t="s">
        <v>602</v>
      </c>
      <c r="C26" s="67" t="s">
        <v>1433</v>
      </c>
      <c r="D26" s="65" t="s">
        <v>241</v>
      </c>
      <c r="E26" s="70">
        <v>0.9</v>
      </c>
      <c r="F26" s="89">
        <v>0.09</v>
      </c>
      <c r="G26" s="65" t="s">
        <v>242</v>
      </c>
      <c r="H26" s="86" t="s">
        <v>243</v>
      </c>
      <c r="I26" s="72">
        <v>18</v>
      </c>
      <c r="J26" s="72">
        <v>18</v>
      </c>
      <c r="K26" s="85"/>
      <c r="L26" s="68" t="s">
        <v>1433</v>
      </c>
      <c r="M26" s="88" t="s">
        <v>241</v>
      </c>
      <c r="O26" s="106" t="s">
        <v>1551</v>
      </c>
      <c r="Q26" s="16">
        <f t="shared" si="0"/>
        <v>16.2</v>
      </c>
      <c r="R26" s="107">
        <f t="shared" si="1"/>
        <v>1.62</v>
      </c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03"/>
      <c r="IM26" s="103"/>
      <c r="IN26" s="103"/>
    </row>
    <row r="27" spans="1:256" s="73" customFormat="1" ht="21" customHeight="1">
      <c r="A27" s="81">
        <v>22</v>
      </c>
      <c r="B27" s="67" t="s">
        <v>819</v>
      </c>
      <c r="C27" s="67" t="s">
        <v>1434</v>
      </c>
      <c r="D27" s="65" t="s">
        <v>241</v>
      </c>
      <c r="E27" s="70">
        <v>4.5</v>
      </c>
      <c r="F27" s="70">
        <v>4.5</v>
      </c>
      <c r="G27" s="65" t="s">
        <v>242</v>
      </c>
      <c r="H27" s="86" t="s">
        <v>243</v>
      </c>
      <c r="I27" s="72">
        <v>6</v>
      </c>
      <c r="J27" s="72">
        <v>6</v>
      </c>
      <c r="K27" s="85"/>
      <c r="L27" s="68" t="s">
        <v>1434</v>
      </c>
      <c r="M27" s="88" t="s">
        <v>241</v>
      </c>
      <c r="O27" s="106" t="s">
        <v>1551</v>
      </c>
      <c r="Q27" s="16">
        <f t="shared" si="0"/>
        <v>27</v>
      </c>
      <c r="R27" s="107">
        <f t="shared" si="1"/>
        <v>27</v>
      </c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03"/>
      <c r="IM27" s="103"/>
      <c r="IN27" s="103"/>
    </row>
    <row r="28" spans="1:256" s="73" customFormat="1" ht="21" customHeight="1">
      <c r="A28" s="81">
        <v>23</v>
      </c>
      <c r="B28" s="67" t="s">
        <v>1435</v>
      </c>
      <c r="C28" s="67" t="s">
        <v>1436</v>
      </c>
      <c r="D28" s="65" t="s">
        <v>241</v>
      </c>
      <c r="E28" s="70">
        <v>0.2</v>
      </c>
      <c r="F28" s="70">
        <v>0.2</v>
      </c>
      <c r="G28" s="65" t="s">
        <v>242</v>
      </c>
      <c r="H28" s="86" t="s">
        <v>243</v>
      </c>
      <c r="I28" s="72">
        <v>9</v>
      </c>
      <c r="J28" s="72">
        <v>9</v>
      </c>
      <c r="K28" s="85"/>
      <c r="L28" s="68" t="s">
        <v>1436</v>
      </c>
      <c r="M28" s="88" t="s">
        <v>241</v>
      </c>
      <c r="O28" s="106" t="s">
        <v>1551</v>
      </c>
      <c r="Q28" s="16">
        <f t="shared" si="0"/>
        <v>1.8</v>
      </c>
      <c r="R28" s="107">
        <f t="shared" si="1"/>
        <v>1.8</v>
      </c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03"/>
      <c r="IM28" s="103"/>
      <c r="IN28" s="103"/>
    </row>
    <row r="29" spans="1:256" s="73" customFormat="1" ht="21" customHeight="1">
      <c r="A29" s="85">
        <v>24</v>
      </c>
      <c r="B29" s="67" t="s">
        <v>1437</v>
      </c>
      <c r="C29" s="67" t="s">
        <v>1438</v>
      </c>
      <c r="D29" s="65" t="s">
        <v>241</v>
      </c>
      <c r="E29" s="70">
        <v>3.4</v>
      </c>
      <c r="F29" s="89">
        <v>3.1</v>
      </c>
      <c r="G29" s="65" t="s">
        <v>242</v>
      </c>
      <c r="H29" s="86" t="s">
        <v>243</v>
      </c>
      <c r="I29" s="72">
        <v>48</v>
      </c>
      <c r="J29" s="72">
        <v>48</v>
      </c>
      <c r="K29" s="85"/>
      <c r="L29" s="68" t="s">
        <v>1438</v>
      </c>
      <c r="M29" s="88" t="s">
        <v>241</v>
      </c>
      <c r="O29" s="106" t="s">
        <v>1551</v>
      </c>
      <c r="Q29" s="16">
        <f t="shared" si="0"/>
        <v>163.19999999999999</v>
      </c>
      <c r="R29" s="107">
        <f t="shared" si="1"/>
        <v>148.80000000000001</v>
      </c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03"/>
      <c r="IM29" s="103"/>
      <c r="IN29" s="103"/>
    </row>
    <row r="30" spans="1:256" s="73" customFormat="1" ht="21" customHeight="1">
      <c r="A30" s="85">
        <v>25</v>
      </c>
      <c r="B30" s="67" t="s">
        <v>1437</v>
      </c>
      <c r="C30" s="67" t="s">
        <v>1438</v>
      </c>
      <c r="D30" s="65" t="s">
        <v>247</v>
      </c>
      <c r="E30" s="70">
        <v>4</v>
      </c>
      <c r="F30" s="89">
        <v>4.5</v>
      </c>
      <c r="G30" s="65" t="s">
        <v>242</v>
      </c>
      <c r="H30" s="86" t="s">
        <v>243</v>
      </c>
      <c r="I30" s="72">
        <v>20</v>
      </c>
      <c r="J30" s="98">
        <v>20</v>
      </c>
      <c r="K30" s="85"/>
      <c r="L30" s="68" t="s">
        <v>1438</v>
      </c>
      <c r="M30" s="106" t="s">
        <v>247</v>
      </c>
      <c r="N30" s="106" t="s">
        <v>247</v>
      </c>
      <c r="O30" s="106" t="s">
        <v>1551</v>
      </c>
      <c r="Q30" s="16">
        <f t="shared" si="0"/>
        <v>80</v>
      </c>
      <c r="R30" s="107">
        <f t="shared" si="1"/>
        <v>90</v>
      </c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03"/>
      <c r="IM30" s="103"/>
      <c r="IN30" s="103"/>
    </row>
    <row r="31" spans="1:256" s="73" customFormat="1" ht="21" customHeight="1">
      <c r="A31" s="81">
        <v>26</v>
      </c>
      <c r="B31" s="67" t="s">
        <v>1325</v>
      </c>
      <c r="C31" s="67" t="s">
        <v>1439</v>
      </c>
      <c r="D31" s="65" t="s">
        <v>241</v>
      </c>
      <c r="E31" s="70">
        <v>0.2</v>
      </c>
      <c r="F31" s="70">
        <v>0.2</v>
      </c>
      <c r="G31" s="65" t="s">
        <v>242</v>
      </c>
      <c r="H31" s="86" t="s">
        <v>243</v>
      </c>
      <c r="I31" s="72">
        <v>30</v>
      </c>
      <c r="J31" s="72">
        <v>30</v>
      </c>
      <c r="K31" s="85"/>
      <c r="L31" s="68" t="s">
        <v>1439</v>
      </c>
      <c r="M31" s="88" t="s">
        <v>241</v>
      </c>
      <c r="O31" s="106" t="s">
        <v>1551</v>
      </c>
      <c r="Q31" s="16">
        <f t="shared" si="0"/>
        <v>6</v>
      </c>
      <c r="R31" s="107">
        <f t="shared" si="1"/>
        <v>6</v>
      </c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03"/>
      <c r="IM31" s="103"/>
      <c r="IN31" s="103"/>
    </row>
    <row r="32" spans="1:256" s="73" customFormat="1" ht="21" customHeight="1">
      <c r="A32" s="81">
        <v>27</v>
      </c>
      <c r="B32" s="67" t="s">
        <v>1119</v>
      </c>
      <c r="C32" s="67" t="s">
        <v>1440</v>
      </c>
      <c r="D32" s="65" t="s">
        <v>241</v>
      </c>
      <c r="E32" s="70">
        <v>0.9</v>
      </c>
      <c r="F32" s="70">
        <v>0.9</v>
      </c>
      <c r="G32" s="65" t="s">
        <v>242</v>
      </c>
      <c r="H32" s="86" t="s">
        <v>243</v>
      </c>
      <c r="I32" s="72">
        <v>31</v>
      </c>
      <c r="J32" s="72">
        <v>31</v>
      </c>
      <c r="K32" s="85"/>
      <c r="L32" s="68" t="s">
        <v>1440</v>
      </c>
      <c r="M32" s="88" t="s">
        <v>241</v>
      </c>
      <c r="O32" s="106" t="s">
        <v>1551</v>
      </c>
      <c r="Q32" s="16">
        <f t="shared" si="0"/>
        <v>27.9</v>
      </c>
      <c r="R32" s="107">
        <f t="shared" si="1"/>
        <v>27.9</v>
      </c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03"/>
      <c r="IM32" s="103"/>
      <c r="IN32" s="103"/>
    </row>
    <row r="33" spans="1:256" s="73" customFormat="1" ht="21" customHeight="1">
      <c r="A33" s="85">
        <v>28</v>
      </c>
      <c r="B33" s="67" t="s">
        <v>316</v>
      </c>
      <c r="C33" s="67" t="s">
        <v>1441</v>
      </c>
      <c r="D33" s="65" t="s">
        <v>241</v>
      </c>
      <c r="E33" s="70">
        <v>0.14000000000000001</v>
      </c>
      <c r="F33" s="89">
        <v>0.09</v>
      </c>
      <c r="G33" s="65" t="s">
        <v>242</v>
      </c>
      <c r="H33" s="86" t="s">
        <v>243</v>
      </c>
      <c r="I33" s="72">
        <v>39</v>
      </c>
      <c r="J33" s="72">
        <v>39</v>
      </c>
      <c r="K33" s="85"/>
      <c r="L33" s="68" t="s">
        <v>1441</v>
      </c>
      <c r="M33" s="88" t="s">
        <v>241</v>
      </c>
      <c r="O33" s="106" t="s">
        <v>1551</v>
      </c>
      <c r="Q33" s="16">
        <f t="shared" si="0"/>
        <v>5.46</v>
      </c>
      <c r="R33" s="107">
        <f t="shared" si="1"/>
        <v>3.51</v>
      </c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03"/>
      <c r="IM33" s="103"/>
      <c r="IN33" s="103"/>
    </row>
    <row r="34" spans="1:256" s="73" customFormat="1" ht="21" customHeight="1">
      <c r="A34" s="85">
        <v>29</v>
      </c>
      <c r="B34" s="67" t="s">
        <v>586</v>
      </c>
      <c r="C34" s="67" t="s">
        <v>1442</v>
      </c>
      <c r="D34" s="65" t="s">
        <v>241</v>
      </c>
      <c r="E34" s="70">
        <v>0.4</v>
      </c>
      <c r="F34" s="70">
        <v>0.4</v>
      </c>
      <c r="G34" s="65" t="s">
        <v>242</v>
      </c>
      <c r="H34" s="86" t="s">
        <v>243</v>
      </c>
      <c r="I34" s="72">
        <v>14</v>
      </c>
      <c r="J34" s="72">
        <v>14</v>
      </c>
      <c r="K34" s="85"/>
      <c r="L34" s="68" t="s">
        <v>1442</v>
      </c>
      <c r="M34" s="88" t="s">
        <v>241</v>
      </c>
      <c r="O34" s="106" t="s">
        <v>1551</v>
      </c>
      <c r="Q34" s="16">
        <f t="shared" si="0"/>
        <v>5.6</v>
      </c>
      <c r="R34" s="107">
        <f t="shared" si="1"/>
        <v>5.6</v>
      </c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03"/>
      <c r="IM34" s="103"/>
      <c r="IN34" s="103"/>
    </row>
    <row r="35" spans="1:256" s="73" customFormat="1" ht="21" customHeight="1">
      <c r="A35" s="81">
        <v>30</v>
      </c>
      <c r="B35" s="67" t="s">
        <v>1443</v>
      </c>
      <c r="C35" s="67" t="s">
        <v>1444</v>
      </c>
      <c r="D35" s="65" t="s">
        <v>241</v>
      </c>
      <c r="E35" s="70">
        <v>1.7</v>
      </c>
      <c r="F35" s="70">
        <v>1.7</v>
      </c>
      <c r="G35" s="65" t="s">
        <v>242</v>
      </c>
      <c r="H35" s="86" t="s">
        <v>243</v>
      </c>
      <c r="I35" s="72">
        <v>20</v>
      </c>
      <c r="J35" s="72">
        <v>20</v>
      </c>
      <c r="K35" s="85"/>
      <c r="L35" s="68" t="s">
        <v>1444</v>
      </c>
      <c r="M35" s="88" t="s">
        <v>241</v>
      </c>
      <c r="O35" s="106" t="s">
        <v>1551</v>
      </c>
      <c r="Q35" s="16">
        <f t="shared" si="0"/>
        <v>34</v>
      </c>
      <c r="R35" s="107">
        <f t="shared" si="1"/>
        <v>34</v>
      </c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03"/>
      <c r="IM35" s="103"/>
      <c r="IN35" s="103"/>
    </row>
    <row r="36" spans="1:256" s="73" customFormat="1" ht="21" customHeight="1">
      <c r="A36" s="81">
        <v>31</v>
      </c>
      <c r="B36" s="67" t="s">
        <v>796</v>
      </c>
      <c r="C36" s="67" t="s">
        <v>1445</v>
      </c>
      <c r="D36" s="65" t="s">
        <v>241</v>
      </c>
      <c r="E36" s="70">
        <v>1.1000000000000001</v>
      </c>
      <c r="F36" s="70">
        <v>1.1000000000000001</v>
      </c>
      <c r="G36" s="65" t="s">
        <v>242</v>
      </c>
      <c r="H36" s="86" t="s">
        <v>243</v>
      </c>
      <c r="I36" s="72">
        <v>170</v>
      </c>
      <c r="J36" s="72">
        <v>170</v>
      </c>
      <c r="K36" s="85"/>
      <c r="L36" s="68" t="s">
        <v>1445</v>
      </c>
      <c r="M36" s="88" t="s">
        <v>241</v>
      </c>
      <c r="O36" s="106" t="s">
        <v>1551</v>
      </c>
      <c r="Q36" s="16">
        <f t="shared" si="0"/>
        <v>187</v>
      </c>
      <c r="R36" s="107">
        <f t="shared" si="1"/>
        <v>187</v>
      </c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03"/>
      <c r="IM36" s="103"/>
      <c r="IN36" s="103"/>
    </row>
    <row r="37" spans="1:256" s="73" customFormat="1" ht="21" customHeight="1">
      <c r="A37" s="85">
        <v>32</v>
      </c>
      <c r="B37" s="32" t="s">
        <v>358</v>
      </c>
      <c r="C37" s="32" t="s">
        <v>1446</v>
      </c>
      <c r="D37" s="36" t="s">
        <v>247</v>
      </c>
      <c r="E37" s="35">
        <v>77</v>
      </c>
      <c r="F37" s="82">
        <v>77.2</v>
      </c>
      <c r="G37" s="34" t="s">
        <v>242</v>
      </c>
      <c r="H37" s="34" t="s">
        <v>243</v>
      </c>
      <c r="I37" s="39">
        <v>10</v>
      </c>
      <c r="J37" s="115">
        <v>10</v>
      </c>
      <c r="K37" s="81"/>
      <c r="L37" s="68" t="s">
        <v>1446</v>
      </c>
      <c r="M37" s="106" t="s">
        <v>247</v>
      </c>
      <c r="N37" s="106" t="s">
        <v>247</v>
      </c>
      <c r="O37" s="106" t="s">
        <v>1551</v>
      </c>
      <c r="P37" s="73">
        <v>7</v>
      </c>
      <c r="Q37" s="16">
        <f t="shared" si="0"/>
        <v>770</v>
      </c>
      <c r="R37" s="107">
        <f t="shared" si="1"/>
        <v>772</v>
      </c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110"/>
      <c r="AT37" s="110"/>
      <c r="AU37" s="110"/>
      <c r="AV37" s="110"/>
      <c r="AW37" s="110"/>
      <c r="AX37" s="110"/>
      <c r="AY37" s="110"/>
      <c r="AZ37" s="110"/>
      <c r="BA37" s="110"/>
      <c r="BB37" s="110"/>
      <c r="BC37" s="110"/>
      <c r="BD37" s="110"/>
      <c r="BE37" s="110"/>
      <c r="BF37" s="110"/>
      <c r="BG37" s="110"/>
      <c r="BH37" s="110"/>
      <c r="BI37" s="110"/>
      <c r="BJ37" s="110"/>
      <c r="BK37" s="110"/>
      <c r="BL37" s="110"/>
      <c r="BM37" s="110"/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0"/>
      <c r="DF37" s="110"/>
      <c r="DG37" s="110"/>
      <c r="DH37" s="110"/>
      <c r="DI37" s="110"/>
      <c r="DJ37" s="110"/>
      <c r="DK37" s="110"/>
      <c r="DL37" s="110"/>
      <c r="DM37" s="110"/>
      <c r="DN37" s="110"/>
      <c r="DO37" s="110"/>
      <c r="DP37" s="110"/>
      <c r="DQ37" s="110"/>
      <c r="DR37" s="110"/>
      <c r="DS37" s="110"/>
      <c r="DT37" s="110"/>
      <c r="DU37" s="110"/>
      <c r="DV37" s="110"/>
      <c r="DW37" s="110"/>
      <c r="DX37" s="110"/>
      <c r="DY37" s="110"/>
      <c r="DZ37" s="110"/>
      <c r="EA37" s="110"/>
      <c r="EB37" s="110"/>
      <c r="EC37" s="110"/>
      <c r="ED37" s="110"/>
      <c r="EE37" s="110"/>
      <c r="EF37" s="110"/>
      <c r="EG37" s="110"/>
      <c r="EH37" s="110"/>
      <c r="EI37" s="110"/>
      <c r="EJ37" s="110"/>
      <c r="EK37" s="110"/>
      <c r="EL37" s="110"/>
      <c r="EM37" s="110"/>
      <c r="EN37" s="110"/>
      <c r="EO37" s="110"/>
      <c r="EP37" s="110"/>
      <c r="EQ37" s="110"/>
      <c r="ER37" s="110"/>
      <c r="ES37" s="110"/>
      <c r="ET37" s="110"/>
      <c r="EU37" s="110"/>
      <c r="EV37" s="110"/>
      <c r="EW37" s="110"/>
      <c r="EX37" s="110"/>
      <c r="EY37" s="110"/>
      <c r="EZ37" s="110"/>
      <c r="FA37" s="110"/>
      <c r="FB37" s="110"/>
      <c r="FC37" s="110"/>
      <c r="FD37" s="110"/>
      <c r="FE37" s="110"/>
      <c r="FF37" s="110"/>
      <c r="FG37" s="110"/>
      <c r="FH37" s="110"/>
      <c r="FI37" s="110"/>
      <c r="FJ37" s="110"/>
      <c r="FK37" s="110"/>
      <c r="FL37" s="110"/>
      <c r="FM37" s="110"/>
      <c r="FN37" s="110"/>
      <c r="FO37" s="110"/>
      <c r="FP37" s="110"/>
      <c r="FQ37" s="110"/>
      <c r="FR37" s="110"/>
      <c r="FS37" s="110"/>
      <c r="FT37" s="110"/>
      <c r="FU37" s="110"/>
      <c r="FV37" s="110"/>
      <c r="FW37" s="110"/>
      <c r="FX37" s="110"/>
      <c r="FY37" s="110"/>
      <c r="FZ37" s="110"/>
      <c r="GA37" s="110"/>
      <c r="GB37" s="110"/>
      <c r="GC37" s="110"/>
      <c r="GD37" s="110"/>
      <c r="GE37" s="110"/>
      <c r="GF37" s="110"/>
      <c r="GG37" s="110"/>
      <c r="GH37" s="110"/>
      <c r="GI37" s="110"/>
      <c r="GJ37" s="110"/>
      <c r="GK37" s="110"/>
      <c r="GL37" s="110"/>
      <c r="GM37" s="110"/>
      <c r="GN37" s="110"/>
      <c r="GO37" s="110"/>
      <c r="GP37" s="110"/>
      <c r="GQ37" s="110"/>
      <c r="GR37" s="110"/>
      <c r="GS37" s="110"/>
      <c r="GT37" s="110"/>
      <c r="GU37" s="110"/>
      <c r="GV37" s="110"/>
      <c r="GW37" s="110"/>
      <c r="GX37" s="110"/>
      <c r="GY37" s="110"/>
      <c r="GZ37" s="110"/>
      <c r="HA37" s="110"/>
      <c r="HB37" s="110"/>
      <c r="HC37" s="110"/>
      <c r="HD37" s="110"/>
      <c r="HE37" s="110"/>
      <c r="HF37" s="110"/>
      <c r="HG37" s="110"/>
      <c r="HH37" s="110"/>
      <c r="HI37" s="110"/>
      <c r="HJ37" s="110"/>
      <c r="HK37" s="110"/>
      <c r="HL37" s="110"/>
      <c r="HM37" s="110"/>
      <c r="HN37" s="110"/>
      <c r="HO37" s="110"/>
      <c r="HP37" s="110"/>
      <c r="HQ37" s="110"/>
      <c r="HR37" s="110"/>
      <c r="HS37" s="110"/>
      <c r="HT37" s="110"/>
      <c r="HU37" s="110"/>
      <c r="HV37" s="110"/>
      <c r="HW37" s="110"/>
      <c r="HX37" s="110"/>
      <c r="HY37" s="110"/>
      <c r="HZ37" s="110"/>
      <c r="IA37" s="110"/>
      <c r="IB37" s="110"/>
      <c r="IC37" s="110"/>
      <c r="ID37" s="110"/>
      <c r="IE37" s="110"/>
      <c r="IF37" s="110"/>
      <c r="IG37" s="110"/>
      <c r="IH37" s="110"/>
      <c r="II37" s="110"/>
      <c r="IJ37" s="110"/>
      <c r="IK37" s="110"/>
      <c r="IL37" s="111"/>
      <c r="IM37" s="111"/>
      <c r="IN37" s="111"/>
      <c r="IO37" s="14"/>
      <c r="IP37" s="14"/>
      <c r="IQ37" s="14"/>
      <c r="IR37" s="14"/>
      <c r="IS37" s="14"/>
      <c r="IT37" s="14"/>
      <c r="IU37" s="14"/>
      <c r="IV37" s="14"/>
    </row>
    <row r="38" spans="1:256" s="73" customFormat="1" ht="21" customHeight="1">
      <c r="A38" s="85">
        <v>33</v>
      </c>
      <c r="B38" s="67" t="s">
        <v>1447</v>
      </c>
      <c r="C38" s="67" t="s">
        <v>1448</v>
      </c>
      <c r="D38" s="65" t="s">
        <v>241</v>
      </c>
      <c r="E38" s="70">
        <v>0.4</v>
      </c>
      <c r="F38" s="89">
        <v>0.5</v>
      </c>
      <c r="G38" s="65" t="s">
        <v>242</v>
      </c>
      <c r="H38" s="86" t="s">
        <v>243</v>
      </c>
      <c r="I38" s="72">
        <v>38</v>
      </c>
      <c r="J38" s="72">
        <v>38</v>
      </c>
      <c r="K38" s="85"/>
      <c r="L38" s="68" t="s">
        <v>1448</v>
      </c>
      <c r="M38" s="88" t="s">
        <v>241</v>
      </c>
      <c r="O38" s="106" t="s">
        <v>1551</v>
      </c>
      <c r="Q38" s="16">
        <f t="shared" si="0"/>
        <v>15.2</v>
      </c>
      <c r="R38" s="107">
        <f t="shared" si="1"/>
        <v>19</v>
      </c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03"/>
      <c r="IM38" s="103"/>
      <c r="IN38" s="103"/>
    </row>
    <row r="39" spans="1:256" s="73" customFormat="1" ht="21" customHeight="1">
      <c r="A39" s="81">
        <v>34</v>
      </c>
      <c r="B39" s="67" t="s">
        <v>1449</v>
      </c>
      <c r="C39" s="67" t="s">
        <v>1450</v>
      </c>
      <c r="D39" s="65" t="s">
        <v>241</v>
      </c>
      <c r="E39" s="70">
        <v>0.7</v>
      </c>
      <c r="F39" s="70">
        <v>0.7</v>
      </c>
      <c r="G39" s="65" t="s">
        <v>242</v>
      </c>
      <c r="H39" s="86" t="s">
        <v>243</v>
      </c>
      <c r="I39" s="72">
        <v>12</v>
      </c>
      <c r="J39" s="72">
        <v>12</v>
      </c>
      <c r="K39" s="85"/>
      <c r="L39" s="68" t="s">
        <v>1450</v>
      </c>
      <c r="M39" s="88" t="s">
        <v>241</v>
      </c>
      <c r="O39" s="106" t="s">
        <v>1551</v>
      </c>
      <c r="Q39" s="16">
        <f t="shared" si="0"/>
        <v>8.4</v>
      </c>
      <c r="R39" s="107">
        <f t="shared" si="1"/>
        <v>8.4</v>
      </c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03"/>
      <c r="IM39" s="103"/>
      <c r="IN39" s="103"/>
    </row>
    <row r="40" spans="1:256" s="73" customFormat="1" ht="21" customHeight="1">
      <c r="A40" s="81">
        <v>35</v>
      </c>
      <c r="B40" s="67" t="s">
        <v>327</v>
      </c>
      <c r="C40" s="67" t="s">
        <v>1451</v>
      </c>
      <c r="D40" s="65" t="s">
        <v>241</v>
      </c>
      <c r="E40" s="70">
        <v>2.8</v>
      </c>
      <c r="F40" s="70">
        <v>2.8</v>
      </c>
      <c r="G40" s="65" t="s">
        <v>242</v>
      </c>
      <c r="H40" s="86" t="s">
        <v>243</v>
      </c>
      <c r="I40" s="72">
        <v>10</v>
      </c>
      <c r="J40" s="72">
        <v>10</v>
      </c>
      <c r="K40" s="85"/>
      <c r="L40" s="68" t="s">
        <v>1451</v>
      </c>
      <c r="M40" s="88" t="s">
        <v>241</v>
      </c>
      <c r="O40" s="106" t="s">
        <v>1551</v>
      </c>
      <c r="Q40" s="16">
        <f t="shared" si="0"/>
        <v>28</v>
      </c>
      <c r="R40" s="107">
        <f t="shared" si="1"/>
        <v>28</v>
      </c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03"/>
      <c r="IM40" s="103"/>
      <c r="IN40" s="103"/>
    </row>
    <row r="41" spans="1:256" s="73" customFormat="1" ht="21" customHeight="1">
      <c r="A41" s="85">
        <v>36</v>
      </c>
      <c r="B41" s="67" t="s">
        <v>249</v>
      </c>
      <c r="C41" s="67" t="s">
        <v>1452</v>
      </c>
      <c r="D41" s="65" t="s">
        <v>241</v>
      </c>
      <c r="E41" s="70">
        <v>1</v>
      </c>
      <c r="F41" s="70">
        <v>1</v>
      </c>
      <c r="G41" s="65" t="s">
        <v>242</v>
      </c>
      <c r="H41" s="86" t="s">
        <v>243</v>
      </c>
      <c r="I41" s="72">
        <v>40</v>
      </c>
      <c r="J41" s="72">
        <v>40</v>
      </c>
      <c r="K41" s="85"/>
      <c r="L41" s="68" t="s">
        <v>1452</v>
      </c>
      <c r="M41" s="88" t="s">
        <v>241</v>
      </c>
      <c r="O41" s="106" t="s">
        <v>1551</v>
      </c>
      <c r="Q41" s="16">
        <f t="shared" si="0"/>
        <v>40</v>
      </c>
      <c r="R41" s="107">
        <f t="shared" si="1"/>
        <v>40</v>
      </c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03"/>
      <c r="IM41" s="103"/>
      <c r="IN41" s="103"/>
    </row>
    <row r="42" spans="1:256" s="73" customFormat="1" ht="21" customHeight="1">
      <c r="A42" s="85">
        <v>37</v>
      </c>
      <c r="B42" s="67" t="s">
        <v>1368</v>
      </c>
      <c r="C42" s="67" t="s">
        <v>1453</v>
      </c>
      <c r="D42" s="65" t="s">
        <v>241</v>
      </c>
      <c r="E42" s="70">
        <v>0.3</v>
      </c>
      <c r="F42" s="89">
        <v>0.6</v>
      </c>
      <c r="G42" s="65" t="s">
        <v>242</v>
      </c>
      <c r="H42" s="86" t="s">
        <v>243</v>
      </c>
      <c r="I42" s="72">
        <v>90</v>
      </c>
      <c r="J42" s="72">
        <v>90</v>
      </c>
      <c r="K42" s="85"/>
      <c r="L42" s="68" t="s">
        <v>1453</v>
      </c>
      <c r="M42" s="88" t="s">
        <v>241</v>
      </c>
      <c r="O42" s="106" t="s">
        <v>1551</v>
      </c>
      <c r="Q42" s="16">
        <f t="shared" si="0"/>
        <v>27</v>
      </c>
      <c r="R42" s="107">
        <f t="shared" si="1"/>
        <v>54</v>
      </c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03"/>
      <c r="IM42" s="103"/>
      <c r="IN42" s="103"/>
    </row>
    <row r="43" spans="1:256" s="73" customFormat="1" ht="21" customHeight="1">
      <c r="A43" s="81">
        <v>38</v>
      </c>
      <c r="B43" s="67" t="s">
        <v>793</v>
      </c>
      <c r="C43" s="67" t="s">
        <v>1454</v>
      </c>
      <c r="D43" s="65" t="s">
        <v>241</v>
      </c>
      <c r="E43" s="70">
        <v>2.4E-2</v>
      </c>
      <c r="F43" s="89">
        <v>0.01</v>
      </c>
      <c r="G43" s="65" t="s">
        <v>242</v>
      </c>
      <c r="H43" s="86" t="s">
        <v>243</v>
      </c>
      <c r="I43" s="72">
        <v>100</v>
      </c>
      <c r="J43" s="72">
        <v>100</v>
      </c>
      <c r="K43" s="85"/>
      <c r="L43" s="68" t="s">
        <v>1454</v>
      </c>
      <c r="M43" s="88" t="s">
        <v>241</v>
      </c>
      <c r="O43" s="106" t="s">
        <v>1551</v>
      </c>
      <c r="Q43" s="16">
        <f t="shared" si="0"/>
        <v>2.4</v>
      </c>
      <c r="R43" s="107">
        <f t="shared" si="1"/>
        <v>1</v>
      </c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03"/>
      <c r="IM43" s="103"/>
      <c r="IN43" s="103"/>
    </row>
    <row r="44" spans="1:256" s="73" customFormat="1" ht="21" customHeight="1">
      <c r="A44" s="81">
        <v>39</v>
      </c>
      <c r="B44" s="67" t="s">
        <v>1455</v>
      </c>
      <c r="C44" s="67" t="s">
        <v>1456</v>
      </c>
      <c r="D44" s="65" t="s">
        <v>241</v>
      </c>
      <c r="E44" s="70">
        <v>0.73</v>
      </c>
      <c r="F44" s="89">
        <v>0.7</v>
      </c>
      <c r="G44" s="65" t="s">
        <v>242</v>
      </c>
      <c r="H44" s="86" t="s">
        <v>243</v>
      </c>
      <c r="I44" s="72">
        <v>8</v>
      </c>
      <c r="J44" s="72">
        <v>8</v>
      </c>
      <c r="K44" s="85"/>
      <c r="L44" s="68" t="s">
        <v>1456</v>
      </c>
      <c r="M44" s="88" t="s">
        <v>241</v>
      </c>
      <c r="O44" s="106" t="s">
        <v>1551</v>
      </c>
      <c r="Q44" s="16">
        <f t="shared" si="0"/>
        <v>5.84</v>
      </c>
      <c r="R44" s="107">
        <f t="shared" si="1"/>
        <v>5.6</v>
      </c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03"/>
      <c r="IM44" s="103"/>
      <c r="IN44" s="103"/>
    </row>
    <row r="45" spans="1:256" s="73" customFormat="1" ht="21" customHeight="1">
      <c r="A45" s="85">
        <v>40</v>
      </c>
      <c r="B45" s="67" t="s">
        <v>1457</v>
      </c>
      <c r="C45" s="67" t="s">
        <v>302</v>
      </c>
      <c r="D45" s="65" t="s">
        <v>241</v>
      </c>
      <c r="E45" s="70">
        <v>1</v>
      </c>
      <c r="F45" s="70">
        <v>1</v>
      </c>
      <c r="G45" s="65" t="s">
        <v>242</v>
      </c>
      <c r="H45" s="86" t="s">
        <v>243</v>
      </c>
      <c r="I45" s="72">
        <v>11</v>
      </c>
      <c r="J45" s="72">
        <v>11</v>
      </c>
      <c r="K45" s="85"/>
      <c r="L45" s="68" t="s">
        <v>302</v>
      </c>
      <c r="M45" s="88" t="s">
        <v>241</v>
      </c>
      <c r="O45" s="106" t="s">
        <v>1551</v>
      </c>
      <c r="Q45" s="16">
        <f t="shared" si="0"/>
        <v>11</v>
      </c>
      <c r="R45" s="107">
        <f t="shared" si="1"/>
        <v>11</v>
      </c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03"/>
      <c r="IM45" s="103"/>
      <c r="IN45" s="103"/>
    </row>
    <row r="46" spans="1:256" s="73" customFormat="1" ht="21" customHeight="1">
      <c r="A46" s="85">
        <v>41</v>
      </c>
      <c r="B46" s="67" t="s">
        <v>438</v>
      </c>
      <c r="C46" s="67" t="s">
        <v>1458</v>
      </c>
      <c r="D46" s="65" t="s">
        <v>241</v>
      </c>
      <c r="E46" s="70">
        <v>0.2</v>
      </c>
      <c r="F46" s="89">
        <v>0.22</v>
      </c>
      <c r="G46" s="65" t="s">
        <v>242</v>
      </c>
      <c r="H46" s="86" t="s">
        <v>243</v>
      </c>
      <c r="I46" s="72">
        <v>76</v>
      </c>
      <c r="J46" s="72">
        <v>76</v>
      </c>
      <c r="K46" s="85"/>
      <c r="L46" s="68" t="s">
        <v>1458</v>
      </c>
      <c r="M46" s="88" t="s">
        <v>241</v>
      </c>
      <c r="O46" s="106" t="s">
        <v>1551</v>
      </c>
      <c r="Q46" s="16">
        <f t="shared" si="0"/>
        <v>15.2</v>
      </c>
      <c r="R46" s="107">
        <f t="shared" si="1"/>
        <v>16.72</v>
      </c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03"/>
      <c r="IM46" s="103"/>
      <c r="IN46" s="103"/>
    </row>
    <row r="47" spans="1:256" s="73" customFormat="1" ht="21" customHeight="1">
      <c r="A47" s="81">
        <v>42</v>
      </c>
      <c r="B47" s="32" t="s">
        <v>1459</v>
      </c>
      <c r="C47" s="32" t="s">
        <v>1460</v>
      </c>
      <c r="D47" s="36" t="s">
        <v>247</v>
      </c>
      <c r="E47" s="35">
        <v>39</v>
      </c>
      <c r="F47" s="35">
        <v>39</v>
      </c>
      <c r="G47" s="34" t="s">
        <v>242</v>
      </c>
      <c r="H47" s="34" t="s">
        <v>243</v>
      </c>
      <c r="I47" s="39">
        <v>40</v>
      </c>
      <c r="J47" s="115">
        <v>40</v>
      </c>
      <c r="K47" s="34" t="s">
        <v>1553</v>
      </c>
      <c r="L47" s="68" t="s">
        <v>1460</v>
      </c>
      <c r="M47" s="106" t="s">
        <v>247</v>
      </c>
      <c r="N47" s="106" t="s">
        <v>247</v>
      </c>
      <c r="O47" s="106" t="s">
        <v>1551</v>
      </c>
      <c r="P47" s="73">
        <v>8</v>
      </c>
      <c r="Q47" s="16">
        <f t="shared" si="0"/>
        <v>1560</v>
      </c>
      <c r="R47" s="107">
        <f t="shared" si="1"/>
        <v>1560</v>
      </c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10"/>
      <c r="BC47" s="110"/>
      <c r="BD47" s="110"/>
      <c r="BE47" s="110"/>
      <c r="BF47" s="110"/>
      <c r="BG47" s="110"/>
      <c r="BH47" s="110"/>
      <c r="BI47" s="110"/>
      <c r="BJ47" s="110"/>
      <c r="BK47" s="110"/>
      <c r="BL47" s="110"/>
      <c r="BM47" s="110"/>
      <c r="BN47" s="110"/>
      <c r="BO47" s="110"/>
      <c r="BP47" s="110"/>
      <c r="BQ47" s="110"/>
      <c r="BR47" s="110"/>
      <c r="BS47" s="110"/>
      <c r="BT47" s="110"/>
      <c r="BU47" s="110"/>
      <c r="BV47" s="110"/>
      <c r="BW47" s="110"/>
      <c r="BX47" s="110"/>
      <c r="BY47" s="110"/>
      <c r="BZ47" s="110"/>
      <c r="CA47" s="110"/>
      <c r="CB47" s="110"/>
      <c r="CC47" s="110"/>
      <c r="CD47" s="110"/>
      <c r="CE47" s="110"/>
      <c r="CF47" s="110"/>
      <c r="CG47" s="110"/>
      <c r="CH47" s="110"/>
      <c r="CI47" s="110"/>
      <c r="CJ47" s="110"/>
      <c r="CK47" s="110"/>
      <c r="CL47" s="110"/>
      <c r="CM47" s="110"/>
      <c r="CN47" s="110"/>
      <c r="CO47" s="110"/>
      <c r="CP47" s="110"/>
      <c r="CQ47" s="110"/>
      <c r="CR47" s="110"/>
      <c r="CS47" s="110"/>
      <c r="CT47" s="110"/>
      <c r="CU47" s="110"/>
      <c r="CV47" s="110"/>
      <c r="CW47" s="110"/>
      <c r="CX47" s="110"/>
      <c r="CY47" s="110"/>
      <c r="CZ47" s="110"/>
      <c r="DA47" s="110"/>
      <c r="DB47" s="110"/>
      <c r="DC47" s="110"/>
      <c r="DD47" s="110"/>
      <c r="DE47" s="110"/>
      <c r="DF47" s="110"/>
      <c r="DG47" s="110"/>
      <c r="DH47" s="110"/>
      <c r="DI47" s="110"/>
      <c r="DJ47" s="110"/>
      <c r="DK47" s="110"/>
      <c r="DL47" s="110"/>
      <c r="DM47" s="110"/>
      <c r="DN47" s="110"/>
      <c r="DO47" s="110"/>
      <c r="DP47" s="110"/>
      <c r="DQ47" s="110"/>
      <c r="DR47" s="110"/>
      <c r="DS47" s="110"/>
      <c r="DT47" s="110"/>
      <c r="DU47" s="110"/>
      <c r="DV47" s="110"/>
      <c r="DW47" s="110"/>
      <c r="DX47" s="110"/>
      <c r="DY47" s="110"/>
      <c r="DZ47" s="110"/>
      <c r="EA47" s="110"/>
      <c r="EB47" s="110"/>
      <c r="EC47" s="110"/>
      <c r="ED47" s="110"/>
      <c r="EE47" s="110"/>
      <c r="EF47" s="110"/>
      <c r="EG47" s="110"/>
      <c r="EH47" s="110"/>
      <c r="EI47" s="110"/>
      <c r="EJ47" s="110"/>
      <c r="EK47" s="110"/>
      <c r="EL47" s="110"/>
      <c r="EM47" s="110"/>
      <c r="EN47" s="110"/>
      <c r="EO47" s="110"/>
      <c r="EP47" s="110"/>
      <c r="EQ47" s="110"/>
      <c r="ER47" s="110"/>
      <c r="ES47" s="110"/>
      <c r="ET47" s="110"/>
      <c r="EU47" s="110"/>
      <c r="EV47" s="110"/>
      <c r="EW47" s="110"/>
      <c r="EX47" s="110"/>
      <c r="EY47" s="110"/>
      <c r="EZ47" s="110"/>
      <c r="FA47" s="110"/>
      <c r="FB47" s="110"/>
      <c r="FC47" s="110"/>
      <c r="FD47" s="110"/>
      <c r="FE47" s="110"/>
      <c r="FF47" s="110"/>
      <c r="FG47" s="110"/>
      <c r="FH47" s="110"/>
      <c r="FI47" s="110"/>
      <c r="FJ47" s="110"/>
      <c r="FK47" s="110"/>
      <c r="FL47" s="110"/>
      <c r="FM47" s="110"/>
      <c r="FN47" s="110"/>
      <c r="FO47" s="110"/>
      <c r="FP47" s="110"/>
      <c r="FQ47" s="110"/>
      <c r="FR47" s="110"/>
      <c r="FS47" s="110"/>
      <c r="FT47" s="110"/>
      <c r="FU47" s="110"/>
      <c r="FV47" s="110"/>
      <c r="FW47" s="110"/>
      <c r="FX47" s="110"/>
      <c r="FY47" s="110"/>
      <c r="FZ47" s="110"/>
      <c r="GA47" s="110"/>
      <c r="GB47" s="110"/>
      <c r="GC47" s="110"/>
      <c r="GD47" s="110"/>
      <c r="GE47" s="110"/>
      <c r="GF47" s="110"/>
      <c r="GG47" s="110"/>
      <c r="GH47" s="110"/>
      <c r="GI47" s="110"/>
      <c r="GJ47" s="110"/>
      <c r="GK47" s="110"/>
      <c r="GL47" s="110"/>
      <c r="GM47" s="110"/>
      <c r="GN47" s="110"/>
      <c r="GO47" s="110"/>
      <c r="GP47" s="110"/>
      <c r="GQ47" s="110"/>
      <c r="GR47" s="110"/>
      <c r="GS47" s="110"/>
      <c r="GT47" s="110"/>
      <c r="GU47" s="110"/>
      <c r="GV47" s="110"/>
      <c r="GW47" s="110"/>
      <c r="GX47" s="110"/>
      <c r="GY47" s="110"/>
      <c r="GZ47" s="110"/>
      <c r="HA47" s="110"/>
      <c r="HB47" s="110"/>
      <c r="HC47" s="110"/>
      <c r="HD47" s="110"/>
      <c r="HE47" s="110"/>
      <c r="HF47" s="110"/>
      <c r="HG47" s="110"/>
      <c r="HH47" s="110"/>
      <c r="HI47" s="110"/>
      <c r="HJ47" s="110"/>
      <c r="HK47" s="110"/>
      <c r="HL47" s="110"/>
      <c r="HM47" s="110"/>
      <c r="HN47" s="110"/>
      <c r="HO47" s="110"/>
      <c r="HP47" s="110"/>
      <c r="HQ47" s="110"/>
      <c r="HR47" s="110"/>
      <c r="HS47" s="110"/>
      <c r="HT47" s="110"/>
      <c r="HU47" s="110"/>
      <c r="HV47" s="110"/>
      <c r="HW47" s="110"/>
      <c r="HX47" s="110"/>
      <c r="HY47" s="110"/>
      <c r="HZ47" s="110"/>
      <c r="IA47" s="110"/>
      <c r="IB47" s="110"/>
      <c r="IC47" s="110"/>
      <c r="ID47" s="110"/>
      <c r="IE47" s="110"/>
      <c r="IF47" s="110"/>
      <c r="IG47" s="110"/>
      <c r="IH47" s="110"/>
      <c r="II47" s="110"/>
      <c r="IJ47" s="110"/>
      <c r="IK47" s="110"/>
      <c r="IL47" s="111"/>
      <c r="IM47" s="111"/>
      <c r="IN47" s="111"/>
      <c r="IO47" s="14"/>
      <c r="IP47" s="14"/>
      <c r="IQ47" s="14"/>
      <c r="IR47" s="14"/>
      <c r="IS47" s="14"/>
      <c r="IT47" s="14"/>
      <c r="IU47" s="14"/>
      <c r="IV47" s="14"/>
    </row>
    <row r="48" spans="1:256" s="73" customFormat="1" ht="21" customHeight="1">
      <c r="A48" s="81">
        <v>43</v>
      </c>
      <c r="B48" s="67" t="s">
        <v>1461</v>
      </c>
      <c r="C48" s="67" t="s">
        <v>1462</v>
      </c>
      <c r="D48" s="65" t="s">
        <v>247</v>
      </c>
      <c r="E48" s="70">
        <v>19</v>
      </c>
      <c r="F48" s="89">
        <v>19.5</v>
      </c>
      <c r="G48" s="65" t="s">
        <v>242</v>
      </c>
      <c r="H48" s="86" t="s">
        <v>243</v>
      </c>
      <c r="I48" s="72">
        <v>40</v>
      </c>
      <c r="J48" s="98">
        <v>40</v>
      </c>
      <c r="K48" s="69" t="s">
        <v>1553</v>
      </c>
      <c r="L48" s="68" t="s">
        <v>1462</v>
      </c>
      <c r="M48" s="106" t="s">
        <v>247</v>
      </c>
      <c r="N48" s="106" t="s">
        <v>247</v>
      </c>
      <c r="O48" s="106" t="s">
        <v>1551</v>
      </c>
      <c r="Q48" s="16">
        <f t="shared" si="0"/>
        <v>760</v>
      </c>
      <c r="R48" s="107">
        <f t="shared" si="1"/>
        <v>780</v>
      </c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03"/>
      <c r="IM48" s="103"/>
      <c r="IN48" s="103"/>
    </row>
    <row r="49" spans="1:256" s="73" customFormat="1" ht="21" customHeight="1">
      <c r="A49" s="85">
        <v>44</v>
      </c>
      <c r="B49" s="67" t="s">
        <v>1463</v>
      </c>
      <c r="C49" s="67" t="s">
        <v>1464</v>
      </c>
      <c r="D49" s="65" t="s">
        <v>241</v>
      </c>
      <c r="E49" s="70">
        <v>0.08</v>
      </c>
      <c r="F49" s="87">
        <v>0.745</v>
      </c>
      <c r="G49" s="65" t="s">
        <v>242</v>
      </c>
      <c r="H49" s="86" t="s">
        <v>243</v>
      </c>
      <c r="I49" s="72">
        <v>40</v>
      </c>
      <c r="J49" s="72">
        <v>40</v>
      </c>
      <c r="K49" s="85"/>
      <c r="L49" s="68" t="s">
        <v>1464</v>
      </c>
      <c r="M49" s="88" t="s">
        <v>241</v>
      </c>
      <c r="O49" s="106" t="s">
        <v>1551</v>
      </c>
      <c r="Q49" s="16">
        <f t="shared" si="0"/>
        <v>3.2</v>
      </c>
      <c r="R49" s="107">
        <f t="shared" si="1"/>
        <v>29.8</v>
      </c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03"/>
      <c r="IM49" s="103"/>
      <c r="IN49" s="103"/>
    </row>
    <row r="50" spans="1:256" s="73" customFormat="1" ht="21" customHeight="1">
      <c r="A50" s="85">
        <v>45</v>
      </c>
      <c r="B50" s="67" t="s">
        <v>1465</v>
      </c>
      <c r="C50" s="67" t="s">
        <v>1466</v>
      </c>
      <c r="D50" s="65" t="s">
        <v>241</v>
      </c>
      <c r="E50" s="70">
        <v>0.06</v>
      </c>
      <c r="F50" s="89">
        <v>0.1</v>
      </c>
      <c r="G50" s="65" t="s">
        <v>242</v>
      </c>
      <c r="H50" s="86" t="s">
        <v>243</v>
      </c>
      <c r="I50" s="72">
        <v>80</v>
      </c>
      <c r="J50" s="72">
        <v>80</v>
      </c>
      <c r="K50" s="85"/>
      <c r="L50" s="68" t="s">
        <v>1466</v>
      </c>
      <c r="M50" s="88" t="s">
        <v>241</v>
      </c>
      <c r="O50" s="106" t="s">
        <v>1551</v>
      </c>
      <c r="Q50" s="16">
        <f t="shared" si="0"/>
        <v>4.8</v>
      </c>
      <c r="R50" s="107">
        <f t="shared" si="1"/>
        <v>8</v>
      </c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03"/>
      <c r="IM50" s="103"/>
      <c r="IN50" s="103"/>
    </row>
    <row r="51" spans="1:256" s="73" customFormat="1" ht="21" customHeight="1">
      <c r="A51" s="81">
        <v>46</v>
      </c>
      <c r="B51" s="67" t="s">
        <v>611</v>
      </c>
      <c r="C51" s="67" t="s">
        <v>328</v>
      </c>
      <c r="D51" s="65" t="s">
        <v>241</v>
      </c>
      <c r="E51" s="70">
        <v>0.46</v>
      </c>
      <c r="F51" s="89">
        <v>0.52</v>
      </c>
      <c r="G51" s="65" t="s">
        <v>242</v>
      </c>
      <c r="H51" s="86" t="s">
        <v>243</v>
      </c>
      <c r="I51" s="72">
        <v>184</v>
      </c>
      <c r="J51" s="72">
        <v>184</v>
      </c>
      <c r="K51" s="85"/>
      <c r="L51" s="68" t="s">
        <v>328</v>
      </c>
      <c r="M51" s="88" t="s">
        <v>241</v>
      </c>
      <c r="O51" s="106" t="s">
        <v>1551</v>
      </c>
      <c r="Q51" s="16">
        <f t="shared" si="0"/>
        <v>84.64</v>
      </c>
      <c r="R51" s="107">
        <f t="shared" si="1"/>
        <v>95.68</v>
      </c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03"/>
      <c r="IM51" s="103"/>
      <c r="IN51" s="103"/>
    </row>
    <row r="52" spans="1:256" s="73" customFormat="1" ht="21" customHeight="1">
      <c r="A52" s="81">
        <v>47</v>
      </c>
      <c r="B52" s="67" t="s">
        <v>1467</v>
      </c>
      <c r="C52" s="67" t="s">
        <v>1468</v>
      </c>
      <c r="D52" s="65" t="s">
        <v>241</v>
      </c>
      <c r="E52" s="70">
        <v>0.1</v>
      </c>
      <c r="F52" s="87">
        <v>0.185</v>
      </c>
      <c r="G52" s="65" t="s">
        <v>242</v>
      </c>
      <c r="H52" s="86" t="s">
        <v>243</v>
      </c>
      <c r="I52" s="72">
        <v>64</v>
      </c>
      <c r="J52" s="72">
        <v>64</v>
      </c>
      <c r="K52" s="85"/>
      <c r="L52" s="68" t="s">
        <v>1468</v>
      </c>
      <c r="M52" s="88" t="s">
        <v>241</v>
      </c>
      <c r="O52" s="106" t="s">
        <v>1551</v>
      </c>
      <c r="Q52" s="16">
        <f t="shared" si="0"/>
        <v>6.4</v>
      </c>
      <c r="R52" s="107">
        <f t="shared" si="1"/>
        <v>11.84</v>
      </c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03"/>
      <c r="IM52" s="103"/>
      <c r="IN52" s="103"/>
    </row>
    <row r="53" spans="1:256" s="73" customFormat="1" ht="21" customHeight="1">
      <c r="A53" s="85">
        <v>48</v>
      </c>
      <c r="B53" s="67" t="s">
        <v>1469</v>
      </c>
      <c r="C53" s="67" t="s">
        <v>1470</v>
      </c>
      <c r="D53" s="65" t="s">
        <v>241</v>
      </c>
      <c r="E53" s="70">
        <v>0.05</v>
      </c>
      <c r="F53" s="89">
        <v>0.06</v>
      </c>
      <c r="G53" s="65" t="s">
        <v>242</v>
      </c>
      <c r="H53" s="86" t="s">
        <v>243</v>
      </c>
      <c r="I53" s="72">
        <v>52</v>
      </c>
      <c r="J53" s="72">
        <v>52</v>
      </c>
      <c r="K53" s="85"/>
      <c r="L53" s="68" t="s">
        <v>1470</v>
      </c>
      <c r="M53" s="88" t="s">
        <v>241</v>
      </c>
      <c r="O53" s="106" t="s">
        <v>1551</v>
      </c>
      <c r="Q53" s="16">
        <f t="shared" si="0"/>
        <v>2.6</v>
      </c>
      <c r="R53" s="107">
        <f t="shared" si="1"/>
        <v>3.12</v>
      </c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03"/>
      <c r="IM53" s="103"/>
      <c r="IN53" s="103"/>
    </row>
    <row r="54" spans="1:256" s="73" customFormat="1" ht="21" customHeight="1">
      <c r="A54" s="85">
        <v>49</v>
      </c>
      <c r="B54" s="67" t="s">
        <v>611</v>
      </c>
      <c r="C54" s="67" t="s">
        <v>1471</v>
      </c>
      <c r="D54" s="65" t="s">
        <v>241</v>
      </c>
      <c r="E54" s="70">
        <v>0.04</v>
      </c>
      <c r="F54" s="89">
        <v>0.15</v>
      </c>
      <c r="G54" s="65" t="s">
        <v>242</v>
      </c>
      <c r="H54" s="86" t="s">
        <v>243</v>
      </c>
      <c r="I54" s="72">
        <v>84</v>
      </c>
      <c r="J54" s="72">
        <v>84</v>
      </c>
      <c r="K54" s="85"/>
      <c r="L54" s="68" t="s">
        <v>1471</v>
      </c>
      <c r="M54" s="88" t="s">
        <v>241</v>
      </c>
      <c r="O54" s="106" t="s">
        <v>1551</v>
      </c>
      <c r="Q54" s="16">
        <f t="shared" si="0"/>
        <v>3.36</v>
      </c>
      <c r="R54" s="107">
        <f t="shared" si="1"/>
        <v>12.6</v>
      </c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03"/>
      <c r="IM54" s="103"/>
      <c r="IN54" s="103"/>
    </row>
    <row r="55" spans="1:256" s="73" customFormat="1" ht="21" customHeight="1">
      <c r="A55" s="81">
        <v>50</v>
      </c>
      <c r="B55" s="67" t="s">
        <v>1472</v>
      </c>
      <c r="C55" s="67" t="s">
        <v>1473</v>
      </c>
      <c r="D55" s="65" t="s">
        <v>241</v>
      </c>
      <c r="E55" s="70">
        <v>3.2</v>
      </c>
      <c r="F55" s="89">
        <v>4.0999999999999996</v>
      </c>
      <c r="G55" s="65" t="s">
        <v>242</v>
      </c>
      <c r="H55" s="86" t="s">
        <v>243</v>
      </c>
      <c r="I55" s="72">
        <v>108</v>
      </c>
      <c r="J55" s="72">
        <v>108</v>
      </c>
      <c r="K55" s="85"/>
      <c r="L55" s="68" t="s">
        <v>1473</v>
      </c>
      <c r="M55" s="88" t="s">
        <v>241</v>
      </c>
      <c r="O55" s="106" t="s">
        <v>1551</v>
      </c>
      <c r="Q55" s="16">
        <f t="shared" si="0"/>
        <v>345.6</v>
      </c>
      <c r="R55" s="107">
        <f t="shared" si="1"/>
        <v>442.8</v>
      </c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03"/>
      <c r="IM55" s="103"/>
      <c r="IN55" s="103"/>
    </row>
    <row r="56" spans="1:256" s="73" customFormat="1" ht="21" customHeight="1">
      <c r="A56" s="81">
        <v>51</v>
      </c>
      <c r="B56" s="67" t="s">
        <v>1472</v>
      </c>
      <c r="C56" s="67" t="s">
        <v>1473</v>
      </c>
      <c r="D56" s="65" t="s">
        <v>247</v>
      </c>
      <c r="E56" s="70">
        <v>2.5</v>
      </c>
      <c r="F56" s="89">
        <v>4.0999999999999996</v>
      </c>
      <c r="G56" s="65" t="s">
        <v>242</v>
      </c>
      <c r="H56" s="86" t="s">
        <v>243</v>
      </c>
      <c r="I56" s="72">
        <v>8</v>
      </c>
      <c r="J56" s="98">
        <v>8</v>
      </c>
      <c r="K56" s="85"/>
      <c r="L56" s="68" t="s">
        <v>1473</v>
      </c>
      <c r="M56" s="106" t="s">
        <v>247</v>
      </c>
      <c r="N56" s="106" t="s">
        <v>247</v>
      </c>
      <c r="O56" s="106" t="s">
        <v>1551</v>
      </c>
      <c r="Q56" s="16">
        <f t="shared" si="0"/>
        <v>20</v>
      </c>
      <c r="R56" s="107">
        <f t="shared" si="1"/>
        <v>32.799999999999997</v>
      </c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03"/>
      <c r="IM56" s="103"/>
      <c r="IN56" s="103"/>
    </row>
    <row r="57" spans="1:256" s="73" customFormat="1" ht="21" customHeight="1">
      <c r="A57" s="85">
        <v>52</v>
      </c>
      <c r="B57" s="67" t="s">
        <v>1474</v>
      </c>
      <c r="C57" s="67" t="s">
        <v>1475</v>
      </c>
      <c r="D57" s="65" t="s">
        <v>241</v>
      </c>
      <c r="E57" s="70">
        <v>0.9</v>
      </c>
      <c r="F57" s="89">
        <v>1.5</v>
      </c>
      <c r="G57" s="65" t="s">
        <v>242</v>
      </c>
      <c r="H57" s="86" t="s">
        <v>243</v>
      </c>
      <c r="I57" s="72">
        <v>10</v>
      </c>
      <c r="J57" s="98">
        <v>10</v>
      </c>
      <c r="K57" s="85"/>
      <c r="L57" s="68" t="s">
        <v>1475</v>
      </c>
      <c r="M57" s="88" t="s">
        <v>241</v>
      </c>
      <c r="O57" s="106" t="s">
        <v>1551</v>
      </c>
      <c r="Q57" s="16">
        <f t="shared" si="0"/>
        <v>9</v>
      </c>
      <c r="R57" s="107">
        <f t="shared" si="1"/>
        <v>15</v>
      </c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03"/>
      <c r="IM57" s="103"/>
      <c r="IN57" s="103"/>
    </row>
    <row r="58" spans="1:256" s="73" customFormat="1" ht="21" customHeight="1">
      <c r="A58" s="85">
        <v>53</v>
      </c>
      <c r="B58" s="67" t="s">
        <v>1476</v>
      </c>
      <c r="C58" s="67" t="s">
        <v>1477</v>
      </c>
      <c r="D58" s="65" t="s">
        <v>241</v>
      </c>
      <c r="E58" s="70">
        <v>0.6</v>
      </c>
      <c r="F58" s="89">
        <v>1.4</v>
      </c>
      <c r="G58" s="65" t="s">
        <v>242</v>
      </c>
      <c r="H58" s="86" t="s">
        <v>243</v>
      </c>
      <c r="I58" s="72">
        <v>148</v>
      </c>
      <c r="J58" s="72">
        <v>148</v>
      </c>
      <c r="K58" s="85"/>
      <c r="L58" s="68" t="s">
        <v>1477</v>
      </c>
      <c r="M58" s="88" t="s">
        <v>241</v>
      </c>
      <c r="O58" s="106" t="s">
        <v>1551</v>
      </c>
      <c r="Q58" s="16">
        <f t="shared" si="0"/>
        <v>88.8</v>
      </c>
      <c r="R58" s="107">
        <f t="shared" si="1"/>
        <v>207.2</v>
      </c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03"/>
      <c r="IM58" s="103"/>
      <c r="IN58" s="103"/>
    </row>
    <row r="59" spans="1:256" s="73" customFormat="1" ht="21" customHeight="1">
      <c r="A59" s="81">
        <v>54</v>
      </c>
      <c r="B59" s="67" t="s">
        <v>1472</v>
      </c>
      <c r="C59" s="67" t="s">
        <v>1478</v>
      </c>
      <c r="D59" s="65" t="s">
        <v>241</v>
      </c>
      <c r="E59" s="70">
        <v>3.3</v>
      </c>
      <c r="F59" s="89">
        <v>3.9</v>
      </c>
      <c r="G59" s="65" t="s">
        <v>242</v>
      </c>
      <c r="H59" s="86" t="s">
        <v>243</v>
      </c>
      <c r="I59" s="72">
        <v>72</v>
      </c>
      <c r="J59" s="72">
        <v>72</v>
      </c>
      <c r="K59" s="85"/>
      <c r="L59" s="68" t="s">
        <v>1478</v>
      </c>
      <c r="M59" s="88" t="s">
        <v>241</v>
      </c>
      <c r="O59" s="106" t="s">
        <v>1551</v>
      </c>
      <c r="Q59" s="16">
        <f t="shared" si="0"/>
        <v>237.6</v>
      </c>
      <c r="R59" s="107">
        <f t="shared" si="1"/>
        <v>280.8</v>
      </c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03"/>
      <c r="IM59" s="103"/>
      <c r="IN59" s="103"/>
    </row>
    <row r="60" spans="1:256" s="73" customFormat="1" ht="21" customHeight="1">
      <c r="A60" s="81">
        <v>55</v>
      </c>
      <c r="B60" s="67" t="s">
        <v>1474</v>
      </c>
      <c r="C60" s="67" t="s">
        <v>1479</v>
      </c>
      <c r="D60" s="65" t="s">
        <v>241</v>
      </c>
      <c r="E60" s="70">
        <v>0.2</v>
      </c>
      <c r="F60" s="89">
        <v>1</v>
      </c>
      <c r="G60" s="65" t="s">
        <v>242</v>
      </c>
      <c r="H60" s="86" t="s">
        <v>243</v>
      </c>
      <c r="I60" s="72">
        <v>85</v>
      </c>
      <c r="J60" s="72">
        <v>85</v>
      </c>
      <c r="K60" s="85"/>
      <c r="L60" s="68" t="s">
        <v>1479</v>
      </c>
      <c r="M60" s="88" t="s">
        <v>241</v>
      </c>
      <c r="O60" s="106" t="s">
        <v>1551</v>
      </c>
      <c r="Q60" s="16">
        <f t="shared" si="0"/>
        <v>17</v>
      </c>
      <c r="R60" s="107">
        <f t="shared" si="1"/>
        <v>85</v>
      </c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03"/>
      <c r="IM60" s="103"/>
      <c r="IN60" s="103"/>
    </row>
    <row r="61" spans="1:256" s="73" customFormat="1" ht="21" customHeight="1">
      <c r="A61" s="85">
        <v>56</v>
      </c>
      <c r="B61" s="67" t="s">
        <v>1476</v>
      </c>
      <c r="C61" s="67" t="s">
        <v>1480</v>
      </c>
      <c r="D61" s="65" t="s">
        <v>241</v>
      </c>
      <c r="E61" s="70">
        <v>0.35</v>
      </c>
      <c r="F61" s="89">
        <v>0.32</v>
      </c>
      <c r="G61" s="65" t="s">
        <v>242</v>
      </c>
      <c r="H61" s="86" t="s">
        <v>243</v>
      </c>
      <c r="I61" s="72">
        <v>280</v>
      </c>
      <c r="J61" s="72">
        <v>280</v>
      </c>
      <c r="K61" s="85"/>
      <c r="L61" s="68" t="s">
        <v>1480</v>
      </c>
      <c r="M61" s="88" t="s">
        <v>241</v>
      </c>
      <c r="O61" s="106" t="s">
        <v>1551</v>
      </c>
      <c r="Q61" s="16">
        <f t="shared" si="0"/>
        <v>98</v>
      </c>
      <c r="R61" s="107">
        <f t="shared" si="1"/>
        <v>89.6</v>
      </c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03"/>
      <c r="IM61" s="103"/>
      <c r="IN61" s="103"/>
    </row>
    <row r="62" spans="1:256" s="73" customFormat="1" ht="21" customHeight="1">
      <c r="A62" s="85">
        <v>57</v>
      </c>
      <c r="B62" s="67" t="s">
        <v>1256</v>
      </c>
      <c r="C62" s="67" t="s">
        <v>1481</v>
      </c>
      <c r="D62" s="65" t="s">
        <v>241</v>
      </c>
      <c r="E62" s="70">
        <v>1.3</v>
      </c>
      <c r="F62" s="70">
        <v>1.3</v>
      </c>
      <c r="G62" s="65" t="s">
        <v>242</v>
      </c>
      <c r="H62" s="86" t="s">
        <v>243</v>
      </c>
      <c r="I62" s="72">
        <v>6</v>
      </c>
      <c r="J62" s="72">
        <v>6</v>
      </c>
      <c r="K62" s="85"/>
      <c r="L62" s="68" t="s">
        <v>1481</v>
      </c>
      <c r="M62" s="88" t="s">
        <v>241</v>
      </c>
      <c r="O62" s="106" t="s">
        <v>1551</v>
      </c>
      <c r="Q62" s="16">
        <f t="shared" si="0"/>
        <v>7.8</v>
      </c>
      <c r="R62" s="107">
        <f t="shared" si="1"/>
        <v>7.8</v>
      </c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03"/>
      <c r="IM62" s="103"/>
      <c r="IN62" s="103"/>
    </row>
    <row r="63" spans="1:256" s="73" customFormat="1" ht="21" customHeight="1">
      <c r="A63" s="81">
        <v>58</v>
      </c>
      <c r="B63" s="67" t="s">
        <v>1225</v>
      </c>
      <c r="C63" s="67" t="s">
        <v>436</v>
      </c>
      <c r="D63" s="65" t="s">
        <v>241</v>
      </c>
      <c r="E63" s="70">
        <v>2.5</v>
      </c>
      <c r="F63" s="70">
        <v>2.5</v>
      </c>
      <c r="G63" s="65" t="s">
        <v>242</v>
      </c>
      <c r="H63" s="86" t="s">
        <v>243</v>
      </c>
      <c r="I63" s="72">
        <v>4</v>
      </c>
      <c r="J63" s="72">
        <v>4</v>
      </c>
      <c r="K63" s="85"/>
      <c r="L63" s="68" t="s">
        <v>436</v>
      </c>
      <c r="M63" s="88" t="s">
        <v>241</v>
      </c>
      <c r="O63" s="106" t="s">
        <v>1551</v>
      </c>
      <c r="Q63" s="16">
        <f t="shared" si="0"/>
        <v>10</v>
      </c>
      <c r="R63" s="107">
        <f t="shared" si="1"/>
        <v>10</v>
      </c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03"/>
      <c r="IM63" s="103"/>
      <c r="IN63" s="103"/>
    </row>
    <row r="64" spans="1:256" s="73" customFormat="1" ht="21" customHeight="1">
      <c r="A64" s="81">
        <v>59</v>
      </c>
      <c r="B64" s="32" t="s">
        <v>1482</v>
      </c>
      <c r="C64" s="32" t="s">
        <v>1483</v>
      </c>
      <c r="D64" s="36" t="s">
        <v>241</v>
      </c>
      <c r="E64" s="35">
        <v>9.4</v>
      </c>
      <c r="F64" s="35">
        <v>10</v>
      </c>
      <c r="G64" s="34" t="s">
        <v>242</v>
      </c>
      <c r="H64" s="34" t="s">
        <v>243</v>
      </c>
      <c r="I64" s="39">
        <v>121</v>
      </c>
      <c r="J64" s="115">
        <v>121</v>
      </c>
      <c r="K64" s="34" t="s">
        <v>1553</v>
      </c>
      <c r="L64" s="68" t="s">
        <v>1483</v>
      </c>
      <c r="M64" s="88" t="s">
        <v>241</v>
      </c>
      <c r="O64" s="106" t="s">
        <v>1551</v>
      </c>
      <c r="P64" s="73">
        <v>9</v>
      </c>
      <c r="Q64" s="16">
        <f t="shared" si="0"/>
        <v>1137.4000000000001</v>
      </c>
      <c r="R64" s="107">
        <f t="shared" si="1"/>
        <v>1210</v>
      </c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10"/>
      <c r="AE64" s="110"/>
      <c r="AF64" s="110"/>
      <c r="AG64" s="110"/>
      <c r="AH64" s="110"/>
      <c r="AI64" s="110"/>
      <c r="AJ64" s="110"/>
      <c r="AK64" s="110"/>
      <c r="AL64" s="110"/>
      <c r="AM64" s="110"/>
      <c r="AN64" s="110"/>
      <c r="AO64" s="110"/>
      <c r="AP64" s="110"/>
      <c r="AQ64" s="110"/>
      <c r="AR64" s="110"/>
      <c r="AS64" s="110"/>
      <c r="AT64" s="110"/>
      <c r="AU64" s="110"/>
      <c r="AV64" s="110"/>
      <c r="AW64" s="110"/>
      <c r="AX64" s="110"/>
      <c r="AY64" s="110"/>
      <c r="AZ64" s="110"/>
      <c r="BA64" s="110"/>
      <c r="BB64" s="110"/>
      <c r="BC64" s="110"/>
      <c r="BD64" s="110"/>
      <c r="BE64" s="110"/>
      <c r="BF64" s="110"/>
      <c r="BG64" s="110"/>
      <c r="BH64" s="110"/>
      <c r="BI64" s="110"/>
      <c r="BJ64" s="110"/>
      <c r="BK64" s="110"/>
      <c r="BL64" s="110"/>
      <c r="BM64" s="110"/>
      <c r="BN64" s="110"/>
      <c r="BO64" s="110"/>
      <c r="BP64" s="110"/>
      <c r="BQ64" s="110"/>
      <c r="BR64" s="110"/>
      <c r="BS64" s="110"/>
      <c r="BT64" s="110"/>
      <c r="BU64" s="110"/>
      <c r="BV64" s="110"/>
      <c r="BW64" s="110"/>
      <c r="BX64" s="110"/>
      <c r="BY64" s="110"/>
      <c r="BZ64" s="110"/>
      <c r="CA64" s="110"/>
      <c r="CB64" s="110"/>
      <c r="CC64" s="110"/>
      <c r="CD64" s="110"/>
      <c r="CE64" s="110"/>
      <c r="CF64" s="110"/>
      <c r="CG64" s="110"/>
      <c r="CH64" s="110"/>
      <c r="CI64" s="110"/>
      <c r="CJ64" s="110"/>
      <c r="CK64" s="110"/>
      <c r="CL64" s="110"/>
      <c r="CM64" s="110"/>
      <c r="CN64" s="110"/>
      <c r="CO64" s="110"/>
      <c r="CP64" s="110"/>
      <c r="CQ64" s="110"/>
      <c r="CR64" s="110"/>
      <c r="CS64" s="110"/>
      <c r="CT64" s="110"/>
      <c r="CU64" s="110"/>
      <c r="CV64" s="110"/>
      <c r="CW64" s="110"/>
      <c r="CX64" s="110"/>
      <c r="CY64" s="110"/>
      <c r="CZ64" s="110"/>
      <c r="DA64" s="110"/>
      <c r="DB64" s="110"/>
      <c r="DC64" s="110"/>
      <c r="DD64" s="110"/>
      <c r="DE64" s="110"/>
      <c r="DF64" s="110"/>
      <c r="DG64" s="110"/>
      <c r="DH64" s="110"/>
      <c r="DI64" s="110"/>
      <c r="DJ64" s="110"/>
      <c r="DK64" s="110"/>
      <c r="DL64" s="110"/>
      <c r="DM64" s="110"/>
      <c r="DN64" s="110"/>
      <c r="DO64" s="110"/>
      <c r="DP64" s="110"/>
      <c r="DQ64" s="110"/>
      <c r="DR64" s="110"/>
      <c r="DS64" s="110"/>
      <c r="DT64" s="110"/>
      <c r="DU64" s="110"/>
      <c r="DV64" s="110"/>
      <c r="DW64" s="110"/>
      <c r="DX64" s="110"/>
      <c r="DY64" s="110"/>
      <c r="DZ64" s="110"/>
      <c r="EA64" s="110"/>
      <c r="EB64" s="110"/>
      <c r="EC64" s="110"/>
      <c r="ED64" s="110"/>
      <c r="EE64" s="110"/>
      <c r="EF64" s="110"/>
      <c r="EG64" s="110"/>
      <c r="EH64" s="110"/>
      <c r="EI64" s="110"/>
      <c r="EJ64" s="110"/>
      <c r="EK64" s="110"/>
      <c r="EL64" s="110"/>
      <c r="EM64" s="110"/>
      <c r="EN64" s="110"/>
      <c r="EO64" s="110"/>
      <c r="EP64" s="110"/>
      <c r="EQ64" s="110"/>
      <c r="ER64" s="110"/>
      <c r="ES64" s="110"/>
      <c r="ET64" s="110"/>
      <c r="EU64" s="110"/>
      <c r="EV64" s="110"/>
      <c r="EW64" s="110"/>
      <c r="EX64" s="110"/>
      <c r="EY64" s="110"/>
      <c r="EZ64" s="110"/>
      <c r="FA64" s="110"/>
      <c r="FB64" s="110"/>
      <c r="FC64" s="110"/>
      <c r="FD64" s="110"/>
      <c r="FE64" s="110"/>
      <c r="FF64" s="110"/>
      <c r="FG64" s="110"/>
      <c r="FH64" s="110"/>
      <c r="FI64" s="110"/>
      <c r="FJ64" s="110"/>
      <c r="FK64" s="110"/>
      <c r="FL64" s="110"/>
      <c r="FM64" s="110"/>
      <c r="FN64" s="110"/>
      <c r="FO64" s="110"/>
      <c r="FP64" s="110"/>
      <c r="FQ64" s="110"/>
      <c r="FR64" s="110"/>
      <c r="FS64" s="110"/>
      <c r="FT64" s="110"/>
      <c r="FU64" s="110"/>
      <c r="FV64" s="110"/>
      <c r="FW64" s="110"/>
      <c r="FX64" s="110"/>
      <c r="FY64" s="110"/>
      <c r="FZ64" s="110"/>
      <c r="GA64" s="110"/>
      <c r="GB64" s="110"/>
      <c r="GC64" s="110"/>
      <c r="GD64" s="110"/>
      <c r="GE64" s="110"/>
      <c r="GF64" s="110"/>
      <c r="GG64" s="110"/>
      <c r="GH64" s="110"/>
      <c r="GI64" s="110"/>
      <c r="GJ64" s="110"/>
      <c r="GK64" s="110"/>
      <c r="GL64" s="110"/>
      <c r="GM64" s="110"/>
      <c r="GN64" s="110"/>
      <c r="GO64" s="110"/>
      <c r="GP64" s="110"/>
      <c r="GQ64" s="110"/>
      <c r="GR64" s="110"/>
      <c r="GS64" s="110"/>
      <c r="GT64" s="110"/>
      <c r="GU64" s="110"/>
      <c r="GV64" s="110"/>
      <c r="GW64" s="110"/>
      <c r="GX64" s="110"/>
      <c r="GY64" s="110"/>
      <c r="GZ64" s="110"/>
      <c r="HA64" s="110"/>
      <c r="HB64" s="110"/>
      <c r="HC64" s="110"/>
      <c r="HD64" s="110"/>
      <c r="HE64" s="110"/>
      <c r="HF64" s="110"/>
      <c r="HG64" s="110"/>
      <c r="HH64" s="110"/>
      <c r="HI64" s="110"/>
      <c r="HJ64" s="110"/>
      <c r="HK64" s="110"/>
      <c r="HL64" s="110"/>
      <c r="HM64" s="110"/>
      <c r="HN64" s="110"/>
      <c r="HO64" s="110"/>
      <c r="HP64" s="110"/>
      <c r="HQ64" s="110"/>
      <c r="HR64" s="110"/>
      <c r="HS64" s="110"/>
      <c r="HT64" s="110"/>
      <c r="HU64" s="110"/>
      <c r="HV64" s="110"/>
      <c r="HW64" s="110"/>
      <c r="HX64" s="110"/>
      <c r="HY64" s="110"/>
      <c r="HZ64" s="110"/>
      <c r="IA64" s="110"/>
      <c r="IB64" s="110"/>
      <c r="IC64" s="110"/>
      <c r="ID64" s="110"/>
      <c r="IE64" s="110"/>
      <c r="IF64" s="110"/>
      <c r="IG64" s="110"/>
      <c r="IH64" s="110"/>
      <c r="II64" s="110"/>
      <c r="IJ64" s="110"/>
      <c r="IK64" s="110"/>
      <c r="IL64" s="111"/>
      <c r="IM64" s="111"/>
      <c r="IN64" s="111"/>
      <c r="IO64" s="14"/>
      <c r="IP64" s="14"/>
      <c r="IQ64" s="14"/>
      <c r="IR64" s="14"/>
      <c r="IS64" s="14"/>
      <c r="IT64" s="14"/>
      <c r="IU64" s="14"/>
      <c r="IV64" s="14"/>
    </row>
    <row r="65" spans="1:256" s="73" customFormat="1" ht="21" customHeight="1">
      <c r="A65" s="85">
        <v>60</v>
      </c>
      <c r="B65" s="67" t="s">
        <v>1484</v>
      </c>
      <c r="C65" s="67" t="s">
        <v>1485</v>
      </c>
      <c r="D65" s="65" t="s">
        <v>241</v>
      </c>
      <c r="E65" s="70">
        <v>5.2</v>
      </c>
      <c r="F65" s="89">
        <v>5.8</v>
      </c>
      <c r="G65" s="65" t="s">
        <v>242</v>
      </c>
      <c r="H65" s="86" t="s">
        <v>243</v>
      </c>
      <c r="I65" s="72">
        <v>140</v>
      </c>
      <c r="J65" s="72">
        <v>140</v>
      </c>
      <c r="K65" s="69" t="s">
        <v>1553</v>
      </c>
      <c r="L65" s="68" t="s">
        <v>1485</v>
      </c>
      <c r="M65" s="88" t="s">
        <v>241</v>
      </c>
      <c r="O65" s="106" t="s">
        <v>1551</v>
      </c>
      <c r="Q65" s="16">
        <f t="shared" si="0"/>
        <v>728</v>
      </c>
      <c r="R65" s="107">
        <f t="shared" si="1"/>
        <v>812</v>
      </c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03"/>
      <c r="IM65" s="103"/>
      <c r="IN65" s="103"/>
    </row>
    <row r="66" spans="1:256" s="73" customFormat="1" ht="21" customHeight="1">
      <c r="A66" s="85">
        <v>61</v>
      </c>
      <c r="B66" s="67" t="s">
        <v>1044</v>
      </c>
      <c r="C66" s="67" t="s">
        <v>439</v>
      </c>
      <c r="D66" s="65" t="s">
        <v>241</v>
      </c>
      <c r="E66" s="70">
        <v>0.11</v>
      </c>
      <c r="F66" s="87">
        <v>0.125</v>
      </c>
      <c r="G66" s="65" t="s">
        <v>242</v>
      </c>
      <c r="H66" s="86" t="s">
        <v>243</v>
      </c>
      <c r="I66" s="72">
        <v>38</v>
      </c>
      <c r="J66" s="72">
        <v>38</v>
      </c>
      <c r="K66" s="85"/>
      <c r="L66" s="68" t="s">
        <v>439</v>
      </c>
      <c r="M66" s="88" t="s">
        <v>241</v>
      </c>
      <c r="O66" s="106" t="s">
        <v>1551</v>
      </c>
      <c r="Q66" s="16">
        <f t="shared" si="0"/>
        <v>4.18</v>
      </c>
      <c r="R66" s="107">
        <f t="shared" si="1"/>
        <v>4.75</v>
      </c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03"/>
      <c r="IM66" s="103"/>
      <c r="IN66" s="103"/>
    </row>
    <row r="67" spans="1:256" s="73" customFormat="1" ht="21" customHeight="1">
      <c r="A67" s="81">
        <v>62</v>
      </c>
      <c r="B67" s="67" t="s">
        <v>1486</v>
      </c>
      <c r="C67" s="67" t="s">
        <v>1487</v>
      </c>
      <c r="D67" s="65" t="s">
        <v>241</v>
      </c>
      <c r="E67" s="70">
        <v>4.8</v>
      </c>
      <c r="F67" s="89">
        <v>5.4</v>
      </c>
      <c r="G67" s="65" t="s">
        <v>242</v>
      </c>
      <c r="H67" s="86" t="s">
        <v>243</v>
      </c>
      <c r="I67" s="72">
        <v>125</v>
      </c>
      <c r="J67" s="72">
        <v>125</v>
      </c>
      <c r="K67" s="85"/>
      <c r="L67" s="68" t="s">
        <v>1487</v>
      </c>
      <c r="M67" s="88" t="s">
        <v>241</v>
      </c>
      <c r="O67" s="106" t="s">
        <v>1551</v>
      </c>
      <c r="Q67" s="16">
        <f t="shared" si="0"/>
        <v>600</v>
      </c>
      <c r="R67" s="107">
        <f t="shared" si="1"/>
        <v>675</v>
      </c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03"/>
      <c r="IM67" s="103"/>
      <c r="IN67" s="103"/>
    </row>
    <row r="68" spans="1:256" s="73" customFormat="1" ht="21" customHeight="1">
      <c r="A68" s="81">
        <v>63</v>
      </c>
      <c r="B68" s="67" t="s">
        <v>267</v>
      </c>
      <c r="C68" s="67" t="s">
        <v>1488</v>
      </c>
      <c r="D68" s="65" t="s">
        <v>241</v>
      </c>
      <c r="E68" s="70">
        <v>0.6</v>
      </c>
      <c r="F68" s="89">
        <v>1.2</v>
      </c>
      <c r="G68" s="65" t="s">
        <v>242</v>
      </c>
      <c r="H68" s="86" t="s">
        <v>243</v>
      </c>
      <c r="I68" s="72">
        <v>62</v>
      </c>
      <c r="J68" s="72">
        <v>62</v>
      </c>
      <c r="K68" s="85"/>
      <c r="L68" s="68" t="s">
        <v>1488</v>
      </c>
      <c r="M68" s="88" t="s">
        <v>241</v>
      </c>
      <c r="O68" s="106" t="s">
        <v>1551</v>
      </c>
      <c r="Q68" s="16">
        <f t="shared" si="0"/>
        <v>37.200000000000003</v>
      </c>
      <c r="R68" s="107">
        <f t="shared" si="1"/>
        <v>74.400000000000006</v>
      </c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03"/>
      <c r="IM68" s="103"/>
      <c r="IN68" s="103"/>
    </row>
    <row r="69" spans="1:256" s="73" customFormat="1" ht="21" customHeight="1">
      <c r="A69" s="85">
        <v>64</v>
      </c>
      <c r="B69" s="67" t="s">
        <v>1489</v>
      </c>
      <c r="C69" s="67" t="s">
        <v>1490</v>
      </c>
      <c r="D69" s="65" t="s">
        <v>241</v>
      </c>
      <c r="E69" s="70">
        <v>6.1</v>
      </c>
      <c r="F69" s="70">
        <v>6.1</v>
      </c>
      <c r="G69" s="65" t="s">
        <v>242</v>
      </c>
      <c r="H69" s="86" t="s">
        <v>243</v>
      </c>
      <c r="I69" s="72">
        <v>27</v>
      </c>
      <c r="J69" s="72">
        <v>27</v>
      </c>
      <c r="K69" s="85"/>
      <c r="L69" s="68" t="s">
        <v>1490</v>
      </c>
      <c r="M69" s="88" t="s">
        <v>241</v>
      </c>
      <c r="O69" s="106" t="s">
        <v>1551</v>
      </c>
      <c r="Q69" s="16">
        <f t="shared" si="0"/>
        <v>164.7</v>
      </c>
      <c r="R69" s="107">
        <f t="shared" si="1"/>
        <v>164.7</v>
      </c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03"/>
      <c r="IM69" s="103"/>
      <c r="IN69" s="103"/>
    </row>
    <row r="70" spans="1:256" s="73" customFormat="1" ht="21" customHeight="1">
      <c r="A70" s="85">
        <v>65</v>
      </c>
      <c r="B70" s="67" t="s">
        <v>1491</v>
      </c>
      <c r="C70" s="67" t="s">
        <v>1492</v>
      </c>
      <c r="D70" s="65" t="s">
        <v>241</v>
      </c>
      <c r="E70" s="70">
        <v>4.7</v>
      </c>
      <c r="F70" s="70">
        <v>4.7</v>
      </c>
      <c r="G70" s="65" t="s">
        <v>242</v>
      </c>
      <c r="H70" s="86" t="s">
        <v>243</v>
      </c>
      <c r="I70" s="72">
        <v>16</v>
      </c>
      <c r="J70" s="72">
        <v>16</v>
      </c>
      <c r="K70" s="85"/>
      <c r="L70" s="68" t="s">
        <v>1492</v>
      </c>
      <c r="M70" s="88" t="s">
        <v>241</v>
      </c>
      <c r="O70" s="106" t="s">
        <v>1551</v>
      </c>
      <c r="Q70" s="16">
        <f t="shared" ref="Q70:Q108" si="2">E70*I70</f>
        <v>75.2</v>
      </c>
      <c r="R70" s="107">
        <f t="shared" ref="R70:R108" si="3">F70*J70</f>
        <v>75.2</v>
      </c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03"/>
      <c r="IM70" s="103"/>
      <c r="IN70" s="103"/>
    </row>
    <row r="71" spans="1:256" s="73" customFormat="1" ht="21" customHeight="1">
      <c r="A71" s="81">
        <v>66</v>
      </c>
      <c r="B71" s="32" t="s">
        <v>1493</v>
      </c>
      <c r="C71" s="32" t="s">
        <v>1494</v>
      </c>
      <c r="D71" s="36" t="s">
        <v>247</v>
      </c>
      <c r="E71" s="35">
        <v>385</v>
      </c>
      <c r="F71" s="35">
        <v>385</v>
      </c>
      <c r="G71" s="34" t="s">
        <v>242</v>
      </c>
      <c r="H71" s="34" t="s">
        <v>243</v>
      </c>
      <c r="I71" s="39">
        <v>5</v>
      </c>
      <c r="J71" s="115">
        <v>5</v>
      </c>
      <c r="K71" s="34" t="s">
        <v>1553</v>
      </c>
      <c r="L71" s="68" t="s">
        <v>1494</v>
      </c>
      <c r="M71" s="106" t="s">
        <v>247</v>
      </c>
      <c r="N71" s="106" t="s">
        <v>247</v>
      </c>
      <c r="O71" s="106" t="s">
        <v>1551</v>
      </c>
      <c r="P71" s="73">
        <v>10</v>
      </c>
      <c r="Q71" s="16">
        <f t="shared" si="2"/>
        <v>1925</v>
      </c>
      <c r="R71" s="107">
        <f t="shared" si="3"/>
        <v>1925</v>
      </c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10"/>
      <c r="AL71" s="110"/>
      <c r="AM71" s="110"/>
      <c r="AN71" s="110"/>
      <c r="AO71" s="110"/>
      <c r="AP71" s="110"/>
      <c r="AQ71" s="110"/>
      <c r="AR71" s="110"/>
      <c r="AS71" s="110"/>
      <c r="AT71" s="110"/>
      <c r="AU71" s="110"/>
      <c r="AV71" s="110"/>
      <c r="AW71" s="110"/>
      <c r="AX71" s="110"/>
      <c r="AY71" s="110"/>
      <c r="AZ71" s="110"/>
      <c r="BA71" s="110"/>
      <c r="BB71" s="110"/>
      <c r="BC71" s="110"/>
      <c r="BD71" s="110"/>
      <c r="BE71" s="110"/>
      <c r="BF71" s="110"/>
      <c r="BG71" s="110"/>
      <c r="BH71" s="110"/>
      <c r="BI71" s="110"/>
      <c r="BJ71" s="110"/>
      <c r="BK71" s="110"/>
      <c r="BL71" s="110"/>
      <c r="BM71" s="110"/>
      <c r="BN71" s="110"/>
      <c r="BO71" s="110"/>
      <c r="BP71" s="110"/>
      <c r="BQ71" s="110"/>
      <c r="BR71" s="110"/>
      <c r="BS71" s="110"/>
      <c r="BT71" s="110"/>
      <c r="BU71" s="110"/>
      <c r="BV71" s="110"/>
      <c r="BW71" s="110"/>
      <c r="BX71" s="110"/>
      <c r="BY71" s="110"/>
      <c r="BZ71" s="110"/>
      <c r="CA71" s="110"/>
      <c r="CB71" s="110"/>
      <c r="CC71" s="110"/>
      <c r="CD71" s="110"/>
      <c r="CE71" s="110"/>
      <c r="CF71" s="110"/>
      <c r="CG71" s="110"/>
      <c r="CH71" s="110"/>
      <c r="CI71" s="110"/>
      <c r="CJ71" s="110"/>
      <c r="CK71" s="110"/>
      <c r="CL71" s="110"/>
      <c r="CM71" s="110"/>
      <c r="CN71" s="110"/>
      <c r="CO71" s="110"/>
      <c r="CP71" s="110"/>
      <c r="CQ71" s="110"/>
      <c r="CR71" s="110"/>
      <c r="CS71" s="110"/>
      <c r="CT71" s="110"/>
      <c r="CU71" s="110"/>
      <c r="CV71" s="110"/>
      <c r="CW71" s="110"/>
      <c r="CX71" s="110"/>
      <c r="CY71" s="110"/>
      <c r="CZ71" s="110"/>
      <c r="DA71" s="110"/>
      <c r="DB71" s="110"/>
      <c r="DC71" s="110"/>
      <c r="DD71" s="110"/>
      <c r="DE71" s="110"/>
      <c r="DF71" s="110"/>
      <c r="DG71" s="110"/>
      <c r="DH71" s="110"/>
      <c r="DI71" s="110"/>
      <c r="DJ71" s="110"/>
      <c r="DK71" s="110"/>
      <c r="DL71" s="110"/>
      <c r="DM71" s="110"/>
      <c r="DN71" s="110"/>
      <c r="DO71" s="110"/>
      <c r="DP71" s="110"/>
      <c r="DQ71" s="110"/>
      <c r="DR71" s="110"/>
      <c r="DS71" s="110"/>
      <c r="DT71" s="110"/>
      <c r="DU71" s="110"/>
      <c r="DV71" s="110"/>
      <c r="DW71" s="110"/>
      <c r="DX71" s="110"/>
      <c r="DY71" s="110"/>
      <c r="DZ71" s="110"/>
      <c r="EA71" s="110"/>
      <c r="EB71" s="110"/>
      <c r="EC71" s="110"/>
      <c r="ED71" s="110"/>
      <c r="EE71" s="110"/>
      <c r="EF71" s="110"/>
      <c r="EG71" s="110"/>
      <c r="EH71" s="110"/>
      <c r="EI71" s="110"/>
      <c r="EJ71" s="110"/>
      <c r="EK71" s="110"/>
      <c r="EL71" s="110"/>
      <c r="EM71" s="110"/>
      <c r="EN71" s="110"/>
      <c r="EO71" s="110"/>
      <c r="EP71" s="110"/>
      <c r="EQ71" s="110"/>
      <c r="ER71" s="110"/>
      <c r="ES71" s="110"/>
      <c r="ET71" s="110"/>
      <c r="EU71" s="110"/>
      <c r="EV71" s="110"/>
      <c r="EW71" s="110"/>
      <c r="EX71" s="110"/>
      <c r="EY71" s="110"/>
      <c r="EZ71" s="110"/>
      <c r="FA71" s="110"/>
      <c r="FB71" s="110"/>
      <c r="FC71" s="110"/>
      <c r="FD71" s="110"/>
      <c r="FE71" s="110"/>
      <c r="FF71" s="110"/>
      <c r="FG71" s="110"/>
      <c r="FH71" s="110"/>
      <c r="FI71" s="110"/>
      <c r="FJ71" s="110"/>
      <c r="FK71" s="110"/>
      <c r="FL71" s="110"/>
      <c r="FM71" s="110"/>
      <c r="FN71" s="110"/>
      <c r="FO71" s="110"/>
      <c r="FP71" s="110"/>
      <c r="FQ71" s="110"/>
      <c r="FR71" s="110"/>
      <c r="FS71" s="110"/>
      <c r="FT71" s="110"/>
      <c r="FU71" s="110"/>
      <c r="FV71" s="110"/>
      <c r="FW71" s="110"/>
      <c r="FX71" s="110"/>
      <c r="FY71" s="110"/>
      <c r="FZ71" s="110"/>
      <c r="GA71" s="110"/>
      <c r="GB71" s="110"/>
      <c r="GC71" s="110"/>
      <c r="GD71" s="110"/>
      <c r="GE71" s="110"/>
      <c r="GF71" s="110"/>
      <c r="GG71" s="110"/>
      <c r="GH71" s="110"/>
      <c r="GI71" s="110"/>
      <c r="GJ71" s="110"/>
      <c r="GK71" s="110"/>
      <c r="GL71" s="110"/>
      <c r="GM71" s="110"/>
      <c r="GN71" s="110"/>
      <c r="GO71" s="110"/>
      <c r="GP71" s="110"/>
      <c r="GQ71" s="110"/>
      <c r="GR71" s="110"/>
      <c r="GS71" s="110"/>
      <c r="GT71" s="110"/>
      <c r="GU71" s="110"/>
      <c r="GV71" s="110"/>
      <c r="GW71" s="110"/>
      <c r="GX71" s="110"/>
      <c r="GY71" s="110"/>
      <c r="GZ71" s="110"/>
      <c r="HA71" s="110"/>
      <c r="HB71" s="110"/>
      <c r="HC71" s="110"/>
      <c r="HD71" s="110"/>
      <c r="HE71" s="110"/>
      <c r="HF71" s="110"/>
      <c r="HG71" s="110"/>
      <c r="HH71" s="110"/>
      <c r="HI71" s="110"/>
      <c r="HJ71" s="110"/>
      <c r="HK71" s="110"/>
      <c r="HL71" s="110"/>
      <c r="HM71" s="110"/>
      <c r="HN71" s="110"/>
      <c r="HO71" s="110"/>
      <c r="HP71" s="110"/>
      <c r="HQ71" s="110"/>
      <c r="HR71" s="110"/>
      <c r="HS71" s="110"/>
      <c r="HT71" s="110"/>
      <c r="HU71" s="110"/>
      <c r="HV71" s="110"/>
      <c r="HW71" s="110"/>
      <c r="HX71" s="110"/>
      <c r="HY71" s="110"/>
      <c r="HZ71" s="110"/>
      <c r="IA71" s="110"/>
      <c r="IB71" s="110"/>
      <c r="IC71" s="110"/>
      <c r="ID71" s="110"/>
      <c r="IE71" s="110"/>
      <c r="IF71" s="110"/>
      <c r="IG71" s="110"/>
      <c r="IH71" s="110"/>
      <c r="II71" s="110"/>
      <c r="IJ71" s="110"/>
      <c r="IK71" s="110"/>
      <c r="IL71" s="111"/>
      <c r="IM71" s="111"/>
      <c r="IN71" s="111"/>
      <c r="IO71" s="14"/>
      <c r="IP71" s="14"/>
      <c r="IQ71" s="14"/>
      <c r="IR71" s="14"/>
      <c r="IS71" s="14"/>
      <c r="IT71" s="14"/>
      <c r="IU71" s="14"/>
      <c r="IV71" s="14"/>
    </row>
    <row r="72" spans="1:256" s="73" customFormat="1" ht="21" customHeight="1">
      <c r="A72" s="81">
        <v>67</v>
      </c>
      <c r="B72" s="32" t="s">
        <v>1495</v>
      </c>
      <c r="C72" s="32" t="s">
        <v>1496</v>
      </c>
      <c r="D72" s="36" t="s">
        <v>241</v>
      </c>
      <c r="E72" s="35">
        <v>7.5</v>
      </c>
      <c r="F72" s="35">
        <v>7.5</v>
      </c>
      <c r="G72" s="34" t="s">
        <v>242</v>
      </c>
      <c r="H72" s="34" t="s">
        <v>243</v>
      </c>
      <c r="I72" s="39">
        <v>116</v>
      </c>
      <c r="J72" s="115">
        <v>116</v>
      </c>
      <c r="K72" s="81"/>
      <c r="L72" s="68" t="s">
        <v>1496</v>
      </c>
      <c r="M72" s="88" t="s">
        <v>241</v>
      </c>
      <c r="O72" s="106" t="s">
        <v>1551</v>
      </c>
      <c r="P72" s="73">
        <v>11</v>
      </c>
      <c r="Q72" s="16">
        <f t="shared" si="2"/>
        <v>870</v>
      </c>
      <c r="R72" s="107">
        <f t="shared" si="3"/>
        <v>870</v>
      </c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110"/>
      <c r="BS72" s="110"/>
      <c r="BT72" s="110"/>
      <c r="BU72" s="110"/>
      <c r="BV72" s="110"/>
      <c r="BW72" s="110"/>
      <c r="BX72" s="110"/>
      <c r="BY72" s="110"/>
      <c r="BZ72" s="110"/>
      <c r="CA72" s="110"/>
      <c r="CB72" s="110"/>
      <c r="CC72" s="110"/>
      <c r="CD72" s="110"/>
      <c r="CE72" s="110"/>
      <c r="CF72" s="110"/>
      <c r="CG72" s="110"/>
      <c r="CH72" s="110"/>
      <c r="CI72" s="110"/>
      <c r="CJ72" s="110"/>
      <c r="CK72" s="110"/>
      <c r="CL72" s="110"/>
      <c r="CM72" s="110"/>
      <c r="CN72" s="110"/>
      <c r="CO72" s="110"/>
      <c r="CP72" s="110"/>
      <c r="CQ72" s="110"/>
      <c r="CR72" s="110"/>
      <c r="CS72" s="110"/>
      <c r="CT72" s="110"/>
      <c r="CU72" s="110"/>
      <c r="CV72" s="110"/>
      <c r="CW72" s="110"/>
      <c r="CX72" s="110"/>
      <c r="CY72" s="110"/>
      <c r="CZ72" s="110"/>
      <c r="DA72" s="110"/>
      <c r="DB72" s="110"/>
      <c r="DC72" s="110"/>
      <c r="DD72" s="110"/>
      <c r="DE72" s="110"/>
      <c r="DF72" s="110"/>
      <c r="DG72" s="110"/>
      <c r="DH72" s="110"/>
      <c r="DI72" s="110"/>
      <c r="DJ72" s="110"/>
      <c r="DK72" s="110"/>
      <c r="DL72" s="110"/>
      <c r="DM72" s="110"/>
      <c r="DN72" s="110"/>
      <c r="DO72" s="110"/>
      <c r="DP72" s="110"/>
      <c r="DQ72" s="110"/>
      <c r="DR72" s="110"/>
      <c r="DS72" s="110"/>
      <c r="DT72" s="110"/>
      <c r="DU72" s="110"/>
      <c r="DV72" s="110"/>
      <c r="DW72" s="110"/>
      <c r="DX72" s="110"/>
      <c r="DY72" s="110"/>
      <c r="DZ72" s="110"/>
      <c r="EA72" s="110"/>
      <c r="EB72" s="110"/>
      <c r="EC72" s="110"/>
      <c r="ED72" s="110"/>
      <c r="EE72" s="110"/>
      <c r="EF72" s="110"/>
      <c r="EG72" s="110"/>
      <c r="EH72" s="110"/>
      <c r="EI72" s="110"/>
      <c r="EJ72" s="110"/>
      <c r="EK72" s="110"/>
      <c r="EL72" s="110"/>
      <c r="EM72" s="110"/>
      <c r="EN72" s="110"/>
      <c r="EO72" s="110"/>
      <c r="EP72" s="110"/>
      <c r="EQ72" s="110"/>
      <c r="ER72" s="110"/>
      <c r="ES72" s="110"/>
      <c r="ET72" s="110"/>
      <c r="EU72" s="110"/>
      <c r="EV72" s="110"/>
      <c r="EW72" s="110"/>
      <c r="EX72" s="110"/>
      <c r="EY72" s="110"/>
      <c r="EZ72" s="110"/>
      <c r="FA72" s="110"/>
      <c r="FB72" s="110"/>
      <c r="FC72" s="110"/>
      <c r="FD72" s="110"/>
      <c r="FE72" s="110"/>
      <c r="FF72" s="110"/>
      <c r="FG72" s="110"/>
      <c r="FH72" s="110"/>
      <c r="FI72" s="110"/>
      <c r="FJ72" s="110"/>
      <c r="FK72" s="110"/>
      <c r="FL72" s="110"/>
      <c r="FM72" s="110"/>
      <c r="FN72" s="110"/>
      <c r="FO72" s="110"/>
      <c r="FP72" s="110"/>
      <c r="FQ72" s="110"/>
      <c r="FR72" s="110"/>
      <c r="FS72" s="110"/>
      <c r="FT72" s="110"/>
      <c r="FU72" s="110"/>
      <c r="FV72" s="110"/>
      <c r="FW72" s="110"/>
      <c r="FX72" s="110"/>
      <c r="FY72" s="110"/>
      <c r="FZ72" s="110"/>
      <c r="GA72" s="110"/>
      <c r="GB72" s="110"/>
      <c r="GC72" s="110"/>
      <c r="GD72" s="110"/>
      <c r="GE72" s="110"/>
      <c r="GF72" s="110"/>
      <c r="GG72" s="110"/>
      <c r="GH72" s="110"/>
      <c r="GI72" s="110"/>
      <c r="GJ72" s="110"/>
      <c r="GK72" s="110"/>
      <c r="GL72" s="110"/>
      <c r="GM72" s="110"/>
      <c r="GN72" s="110"/>
      <c r="GO72" s="110"/>
      <c r="GP72" s="110"/>
      <c r="GQ72" s="110"/>
      <c r="GR72" s="110"/>
      <c r="GS72" s="110"/>
      <c r="GT72" s="110"/>
      <c r="GU72" s="110"/>
      <c r="GV72" s="110"/>
      <c r="GW72" s="110"/>
      <c r="GX72" s="110"/>
      <c r="GY72" s="110"/>
      <c r="GZ72" s="110"/>
      <c r="HA72" s="110"/>
      <c r="HB72" s="110"/>
      <c r="HC72" s="110"/>
      <c r="HD72" s="110"/>
      <c r="HE72" s="110"/>
      <c r="HF72" s="110"/>
      <c r="HG72" s="110"/>
      <c r="HH72" s="110"/>
      <c r="HI72" s="110"/>
      <c r="HJ72" s="110"/>
      <c r="HK72" s="110"/>
      <c r="HL72" s="110"/>
      <c r="HM72" s="110"/>
      <c r="HN72" s="110"/>
      <c r="HO72" s="110"/>
      <c r="HP72" s="110"/>
      <c r="HQ72" s="110"/>
      <c r="HR72" s="110"/>
      <c r="HS72" s="110"/>
      <c r="HT72" s="110"/>
      <c r="HU72" s="110"/>
      <c r="HV72" s="110"/>
      <c r="HW72" s="110"/>
      <c r="HX72" s="110"/>
      <c r="HY72" s="110"/>
      <c r="HZ72" s="110"/>
      <c r="IA72" s="110"/>
      <c r="IB72" s="110"/>
      <c r="IC72" s="110"/>
      <c r="ID72" s="110"/>
      <c r="IE72" s="110"/>
      <c r="IF72" s="110"/>
      <c r="IG72" s="110"/>
      <c r="IH72" s="110"/>
      <c r="II72" s="110"/>
      <c r="IJ72" s="110"/>
      <c r="IK72" s="110"/>
      <c r="IL72" s="111"/>
      <c r="IM72" s="111"/>
      <c r="IN72" s="111"/>
      <c r="IO72" s="14"/>
      <c r="IP72" s="14"/>
      <c r="IQ72" s="14"/>
      <c r="IR72" s="14"/>
      <c r="IS72" s="14"/>
      <c r="IT72" s="14"/>
      <c r="IU72" s="14"/>
      <c r="IV72" s="14"/>
    </row>
    <row r="73" spans="1:256" s="73" customFormat="1" ht="21" customHeight="1">
      <c r="A73" s="85">
        <v>68</v>
      </c>
      <c r="B73" s="32" t="s">
        <v>1495</v>
      </c>
      <c r="C73" s="32" t="s">
        <v>1497</v>
      </c>
      <c r="D73" s="36" t="s">
        <v>241</v>
      </c>
      <c r="E73" s="35">
        <v>13.9</v>
      </c>
      <c r="F73" s="35">
        <v>13.9</v>
      </c>
      <c r="G73" s="34" t="s">
        <v>242</v>
      </c>
      <c r="H73" s="34" t="s">
        <v>243</v>
      </c>
      <c r="I73" s="39">
        <v>64</v>
      </c>
      <c r="J73" s="115">
        <v>64</v>
      </c>
      <c r="K73" s="81"/>
      <c r="L73" s="68" t="s">
        <v>1497</v>
      </c>
      <c r="M73" s="88" t="s">
        <v>241</v>
      </c>
      <c r="O73" s="106" t="s">
        <v>1551</v>
      </c>
      <c r="P73" s="73">
        <v>12</v>
      </c>
      <c r="Q73" s="16">
        <f t="shared" si="2"/>
        <v>889.6</v>
      </c>
      <c r="R73" s="107">
        <f t="shared" si="3"/>
        <v>889.6</v>
      </c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0"/>
      <c r="BC73" s="110"/>
      <c r="BD73" s="110"/>
      <c r="BE73" s="110"/>
      <c r="BF73" s="110"/>
      <c r="BG73" s="110"/>
      <c r="BH73" s="110"/>
      <c r="BI73" s="110"/>
      <c r="BJ73" s="110"/>
      <c r="BK73" s="110"/>
      <c r="BL73" s="110"/>
      <c r="BM73" s="110"/>
      <c r="BN73" s="110"/>
      <c r="BO73" s="110"/>
      <c r="BP73" s="110"/>
      <c r="BQ73" s="110"/>
      <c r="BR73" s="110"/>
      <c r="BS73" s="110"/>
      <c r="BT73" s="110"/>
      <c r="BU73" s="110"/>
      <c r="BV73" s="110"/>
      <c r="BW73" s="110"/>
      <c r="BX73" s="110"/>
      <c r="BY73" s="110"/>
      <c r="BZ73" s="110"/>
      <c r="CA73" s="110"/>
      <c r="CB73" s="110"/>
      <c r="CC73" s="110"/>
      <c r="CD73" s="110"/>
      <c r="CE73" s="110"/>
      <c r="CF73" s="110"/>
      <c r="CG73" s="110"/>
      <c r="CH73" s="110"/>
      <c r="CI73" s="110"/>
      <c r="CJ73" s="110"/>
      <c r="CK73" s="110"/>
      <c r="CL73" s="110"/>
      <c r="CM73" s="110"/>
      <c r="CN73" s="110"/>
      <c r="CO73" s="110"/>
      <c r="CP73" s="110"/>
      <c r="CQ73" s="110"/>
      <c r="CR73" s="110"/>
      <c r="CS73" s="110"/>
      <c r="CT73" s="110"/>
      <c r="CU73" s="110"/>
      <c r="CV73" s="110"/>
      <c r="CW73" s="110"/>
      <c r="CX73" s="110"/>
      <c r="CY73" s="110"/>
      <c r="CZ73" s="110"/>
      <c r="DA73" s="110"/>
      <c r="DB73" s="110"/>
      <c r="DC73" s="110"/>
      <c r="DD73" s="110"/>
      <c r="DE73" s="110"/>
      <c r="DF73" s="110"/>
      <c r="DG73" s="110"/>
      <c r="DH73" s="110"/>
      <c r="DI73" s="110"/>
      <c r="DJ73" s="110"/>
      <c r="DK73" s="110"/>
      <c r="DL73" s="110"/>
      <c r="DM73" s="110"/>
      <c r="DN73" s="110"/>
      <c r="DO73" s="110"/>
      <c r="DP73" s="110"/>
      <c r="DQ73" s="110"/>
      <c r="DR73" s="110"/>
      <c r="DS73" s="110"/>
      <c r="DT73" s="110"/>
      <c r="DU73" s="110"/>
      <c r="DV73" s="110"/>
      <c r="DW73" s="110"/>
      <c r="DX73" s="110"/>
      <c r="DY73" s="110"/>
      <c r="DZ73" s="110"/>
      <c r="EA73" s="110"/>
      <c r="EB73" s="110"/>
      <c r="EC73" s="110"/>
      <c r="ED73" s="110"/>
      <c r="EE73" s="110"/>
      <c r="EF73" s="110"/>
      <c r="EG73" s="110"/>
      <c r="EH73" s="110"/>
      <c r="EI73" s="110"/>
      <c r="EJ73" s="110"/>
      <c r="EK73" s="110"/>
      <c r="EL73" s="110"/>
      <c r="EM73" s="110"/>
      <c r="EN73" s="110"/>
      <c r="EO73" s="110"/>
      <c r="EP73" s="110"/>
      <c r="EQ73" s="110"/>
      <c r="ER73" s="110"/>
      <c r="ES73" s="110"/>
      <c r="ET73" s="110"/>
      <c r="EU73" s="110"/>
      <c r="EV73" s="110"/>
      <c r="EW73" s="110"/>
      <c r="EX73" s="110"/>
      <c r="EY73" s="110"/>
      <c r="EZ73" s="110"/>
      <c r="FA73" s="110"/>
      <c r="FB73" s="110"/>
      <c r="FC73" s="110"/>
      <c r="FD73" s="110"/>
      <c r="FE73" s="110"/>
      <c r="FF73" s="110"/>
      <c r="FG73" s="110"/>
      <c r="FH73" s="110"/>
      <c r="FI73" s="110"/>
      <c r="FJ73" s="110"/>
      <c r="FK73" s="110"/>
      <c r="FL73" s="110"/>
      <c r="FM73" s="110"/>
      <c r="FN73" s="110"/>
      <c r="FO73" s="110"/>
      <c r="FP73" s="110"/>
      <c r="FQ73" s="110"/>
      <c r="FR73" s="110"/>
      <c r="FS73" s="110"/>
      <c r="FT73" s="110"/>
      <c r="FU73" s="110"/>
      <c r="FV73" s="110"/>
      <c r="FW73" s="110"/>
      <c r="FX73" s="110"/>
      <c r="FY73" s="110"/>
      <c r="FZ73" s="110"/>
      <c r="GA73" s="110"/>
      <c r="GB73" s="110"/>
      <c r="GC73" s="110"/>
      <c r="GD73" s="110"/>
      <c r="GE73" s="110"/>
      <c r="GF73" s="110"/>
      <c r="GG73" s="110"/>
      <c r="GH73" s="110"/>
      <c r="GI73" s="110"/>
      <c r="GJ73" s="110"/>
      <c r="GK73" s="110"/>
      <c r="GL73" s="110"/>
      <c r="GM73" s="110"/>
      <c r="GN73" s="110"/>
      <c r="GO73" s="110"/>
      <c r="GP73" s="110"/>
      <c r="GQ73" s="110"/>
      <c r="GR73" s="110"/>
      <c r="GS73" s="110"/>
      <c r="GT73" s="110"/>
      <c r="GU73" s="110"/>
      <c r="GV73" s="110"/>
      <c r="GW73" s="110"/>
      <c r="GX73" s="110"/>
      <c r="GY73" s="110"/>
      <c r="GZ73" s="110"/>
      <c r="HA73" s="110"/>
      <c r="HB73" s="110"/>
      <c r="HC73" s="110"/>
      <c r="HD73" s="110"/>
      <c r="HE73" s="110"/>
      <c r="HF73" s="110"/>
      <c r="HG73" s="110"/>
      <c r="HH73" s="110"/>
      <c r="HI73" s="110"/>
      <c r="HJ73" s="110"/>
      <c r="HK73" s="110"/>
      <c r="HL73" s="110"/>
      <c r="HM73" s="110"/>
      <c r="HN73" s="110"/>
      <c r="HO73" s="110"/>
      <c r="HP73" s="110"/>
      <c r="HQ73" s="110"/>
      <c r="HR73" s="110"/>
      <c r="HS73" s="110"/>
      <c r="HT73" s="110"/>
      <c r="HU73" s="110"/>
      <c r="HV73" s="110"/>
      <c r="HW73" s="110"/>
      <c r="HX73" s="110"/>
      <c r="HY73" s="110"/>
      <c r="HZ73" s="110"/>
      <c r="IA73" s="110"/>
      <c r="IB73" s="110"/>
      <c r="IC73" s="110"/>
      <c r="ID73" s="110"/>
      <c r="IE73" s="110"/>
      <c r="IF73" s="110"/>
      <c r="IG73" s="110"/>
      <c r="IH73" s="110"/>
      <c r="II73" s="110"/>
      <c r="IJ73" s="110"/>
      <c r="IK73" s="110"/>
      <c r="IL73" s="111"/>
      <c r="IM73" s="111"/>
      <c r="IN73" s="111"/>
      <c r="IO73" s="14"/>
      <c r="IP73" s="14"/>
      <c r="IQ73" s="14"/>
      <c r="IR73" s="14"/>
      <c r="IS73" s="14"/>
      <c r="IT73" s="14"/>
      <c r="IU73" s="14"/>
      <c r="IV73" s="14"/>
    </row>
    <row r="74" spans="1:256" s="73" customFormat="1" ht="21" customHeight="1">
      <c r="A74" s="85">
        <v>69</v>
      </c>
      <c r="B74" s="67" t="s">
        <v>1498</v>
      </c>
      <c r="C74" s="67" t="s">
        <v>1499</v>
      </c>
      <c r="D74" s="65" t="s">
        <v>241</v>
      </c>
      <c r="E74" s="70">
        <v>4.9000000000000004</v>
      </c>
      <c r="F74" s="70">
        <v>4.9000000000000004</v>
      </c>
      <c r="G74" s="65" t="s">
        <v>242</v>
      </c>
      <c r="H74" s="86" t="s">
        <v>243</v>
      </c>
      <c r="I74" s="72">
        <v>78</v>
      </c>
      <c r="J74" s="72">
        <v>78</v>
      </c>
      <c r="K74" s="85"/>
      <c r="L74" s="68" t="s">
        <v>1499</v>
      </c>
      <c r="M74" s="88" t="s">
        <v>241</v>
      </c>
      <c r="O74" s="106" t="s">
        <v>1551</v>
      </c>
      <c r="Q74" s="16">
        <f t="shared" si="2"/>
        <v>382.2</v>
      </c>
      <c r="R74" s="107">
        <f t="shared" si="3"/>
        <v>382.2</v>
      </c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03"/>
      <c r="IM74" s="103"/>
      <c r="IN74" s="103"/>
    </row>
    <row r="75" spans="1:256" s="73" customFormat="1" ht="21" customHeight="1">
      <c r="A75" s="81">
        <v>70</v>
      </c>
      <c r="B75" s="67" t="s">
        <v>1498</v>
      </c>
      <c r="C75" s="67" t="s">
        <v>1499</v>
      </c>
      <c r="D75" s="65" t="s">
        <v>247</v>
      </c>
      <c r="E75" s="70">
        <v>3</v>
      </c>
      <c r="F75" s="89">
        <v>3.1</v>
      </c>
      <c r="G75" s="65" t="s">
        <v>242</v>
      </c>
      <c r="H75" s="86" t="s">
        <v>243</v>
      </c>
      <c r="I75" s="72">
        <v>54</v>
      </c>
      <c r="J75" s="98">
        <v>54</v>
      </c>
      <c r="K75" s="85"/>
      <c r="L75" s="68" t="s">
        <v>1499</v>
      </c>
      <c r="M75" s="106" t="s">
        <v>247</v>
      </c>
      <c r="N75" s="106" t="s">
        <v>247</v>
      </c>
      <c r="O75" s="106" t="s">
        <v>1551</v>
      </c>
      <c r="Q75" s="16">
        <f t="shared" si="2"/>
        <v>162</v>
      </c>
      <c r="R75" s="107">
        <f t="shared" si="3"/>
        <v>167.4</v>
      </c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  <c r="DC75" s="16"/>
      <c r="DD75" s="16"/>
      <c r="DE75" s="16"/>
      <c r="DF75" s="16"/>
      <c r="DG75" s="16"/>
      <c r="DH75" s="16"/>
      <c r="DI75" s="16"/>
      <c r="DJ75" s="16"/>
      <c r="DK75" s="16"/>
      <c r="DL75" s="16"/>
      <c r="DM75" s="16"/>
      <c r="DN75" s="16"/>
      <c r="DO75" s="16"/>
      <c r="DP75" s="16"/>
      <c r="DQ75" s="16"/>
      <c r="DR75" s="16"/>
      <c r="DS75" s="16"/>
      <c r="DT75" s="16"/>
      <c r="DU75" s="16"/>
      <c r="DV75" s="16"/>
      <c r="DW75" s="16"/>
      <c r="DX75" s="16"/>
      <c r="DY75" s="16"/>
      <c r="DZ75" s="16"/>
      <c r="EA75" s="16"/>
      <c r="EB75" s="16"/>
      <c r="EC75" s="16"/>
      <c r="ED75" s="16"/>
      <c r="EE75" s="16"/>
      <c r="EF75" s="16"/>
      <c r="EG75" s="16"/>
      <c r="EH75" s="16"/>
      <c r="EI75" s="16"/>
      <c r="EJ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  <c r="FF75" s="16"/>
      <c r="FG75" s="16"/>
      <c r="FH75" s="16"/>
      <c r="FI75" s="16"/>
      <c r="FJ75" s="16"/>
      <c r="FK75" s="16"/>
      <c r="FL75" s="16"/>
      <c r="FM75" s="16"/>
      <c r="FN75" s="16"/>
      <c r="FO75" s="16"/>
      <c r="FP75" s="16"/>
      <c r="FQ75" s="16"/>
      <c r="FR75" s="16"/>
      <c r="FS75" s="16"/>
      <c r="FT75" s="16"/>
      <c r="FU75" s="16"/>
      <c r="FV75" s="16"/>
      <c r="FW75" s="16"/>
      <c r="FX75" s="16"/>
      <c r="FY75" s="16"/>
      <c r="FZ75" s="16"/>
      <c r="GA75" s="16"/>
      <c r="GB75" s="16"/>
      <c r="GC75" s="16"/>
      <c r="GD75" s="16"/>
      <c r="GE75" s="16"/>
      <c r="GF75" s="16"/>
      <c r="GG75" s="16"/>
      <c r="GH75" s="16"/>
      <c r="GI75" s="16"/>
      <c r="GJ75" s="16"/>
      <c r="GK75" s="16"/>
      <c r="GL75" s="16"/>
      <c r="GM75" s="16"/>
      <c r="GN75" s="16"/>
      <c r="GO75" s="16"/>
      <c r="GP75" s="16"/>
      <c r="GQ75" s="16"/>
      <c r="GR75" s="16"/>
      <c r="GS75" s="16"/>
      <c r="GT75" s="16"/>
      <c r="GU75" s="16"/>
      <c r="GV75" s="16"/>
      <c r="GW75" s="16"/>
      <c r="GX75" s="16"/>
      <c r="GY75" s="16"/>
      <c r="GZ75" s="16"/>
      <c r="HA75" s="16"/>
      <c r="HB75" s="16"/>
      <c r="HC75" s="16"/>
      <c r="HD75" s="16"/>
      <c r="HE75" s="16"/>
      <c r="HF75" s="16"/>
      <c r="HG75" s="16"/>
      <c r="HH75" s="16"/>
      <c r="HI75" s="16"/>
      <c r="HJ75" s="16"/>
      <c r="HK75" s="16"/>
      <c r="HL75" s="16"/>
      <c r="HM75" s="16"/>
      <c r="HN75" s="16"/>
      <c r="HO75" s="16"/>
      <c r="HP75" s="16"/>
      <c r="HQ75" s="16"/>
      <c r="HR75" s="16"/>
      <c r="HS75" s="16"/>
      <c r="HT75" s="16"/>
      <c r="HU75" s="16"/>
      <c r="HV75" s="16"/>
      <c r="HW75" s="16"/>
      <c r="HX75" s="16"/>
      <c r="HY75" s="16"/>
      <c r="HZ75" s="16"/>
      <c r="IA75" s="16"/>
      <c r="IB75" s="16"/>
      <c r="IC75" s="16"/>
      <c r="ID75" s="16"/>
      <c r="IE75" s="16"/>
      <c r="IF75" s="16"/>
      <c r="IG75" s="16"/>
      <c r="IH75" s="16"/>
      <c r="II75" s="16"/>
      <c r="IJ75" s="16"/>
      <c r="IK75" s="16"/>
      <c r="IL75" s="103"/>
      <c r="IM75" s="103"/>
      <c r="IN75" s="103"/>
    </row>
    <row r="76" spans="1:256" s="73" customFormat="1" ht="21" customHeight="1">
      <c r="A76" s="81">
        <v>71</v>
      </c>
      <c r="B76" s="67" t="s">
        <v>255</v>
      </c>
      <c r="C76" s="67" t="s">
        <v>1500</v>
      </c>
      <c r="D76" s="65" t="s">
        <v>241</v>
      </c>
      <c r="E76" s="70">
        <v>1.8</v>
      </c>
      <c r="F76" s="70">
        <v>1.8</v>
      </c>
      <c r="G76" s="65" t="s">
        <v>242</v>
      </c>
      <c r="H76" s="86" t="s">
        <v>243</v>
      </c>
      <c r="I76" s="72">
        <v>80</v>
      </c>
      <c r="J76" s="72">
        <v>80</v>
      </c>
      <c r="K76" s="85"/>
      <c r="L76" s="68" t="s">
        <v>1500</v>
      </c>
      <c r="M76" s="88" t="s">
        <v>241</v>
      </c>
      <c r="O76" s="106" t="s">
        <v>1551</v>
      </c>
      <c r="Q76" s="16">
        <f t="shared" si="2"/>
        <v>144</v>
      </c>
      <c r="R76" s="107">
        <f t="shared" si="3"/>
        <v>144</v>
      </c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DC76" s="16"/>
      <c r="DD76" s="16"/>
      <c r="DE76" s="16"/>
      <c r="DF76" s="16"/>
      <c r="DG76" s="16"/>
      <c r="DH76" s="16"/>
      <c r="DI76" s="16"/>
      <c r="DJ76" s="16"/>
      <c r="DK76" s="16"/>
      <c r="DL76" s="16"/>
      <c r="DM76" s="16"/>
      <c r="DN76" s="16"/>
      <c r="DO76" s="16"/>
      <c r="DP76" s="16"/>
      <c r="DQ76" s="16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J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6"/>
      <c r="FI76" s="16"/>
      <c r="FJ76" s="16"/>
      <c r="FK76" s="16"/>
      <c r="FL76" s="16"/>
      <c r="FM76" s="16"/>
      <c r="FN76" s="16"/>
      <c r="FO76" s="16"/>
      <c r="FP76" s="16"/>
      <c r="FQ76" s="16"/>
      <c r="FR76" s="16"/>
      <c r="FS76" s="16"/>
      <c r="FT76" s="16"/>
      <c r="FU76" s="16"/>
      <c r="FV76" s="16"/>
      <c r="FW76" s="16"/>
      <c r="FX76" s="16"/>
      <c r="FY76" s="16"/>
      <c r="FZ76" s="16"/>
      <c r="GA76" s="16"/>
      <c r="GB76" s="16"/>
      <c r="GC76" s="16"/>
      <c r="GD76" s="16"/>
      <c r="GE76" s="16"/>
      <c r="GF76" s="16"/>
      <c r="GG76" s="16"/>
      <c r="GH76" s="16"/>
      <c r="GI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T76" s="16"/>
      <c r="GU76" s="16"/>
      <c r="GV76" s="16"/>
      <c r="GW76" s="16"/>
      <c r="GX76" s="16"/>
      <c r="GY76" s="16"/>
      <c r="GZ76" s="16"/>
      <c r="HA76" s="16"/>
      <c r="HB76" s="16"/>
      <c r="HC76" s="16"/>
      <c r="HD76" s="16"/>
      <c r="HE76" s="16"/>
      <c r="HF76" s="16"/>
      <c r="HG76" s="16"/>
      <c r="HH76" s="16"/>
      <c r="HI76" s="16"/>
      <c r="HJ76" s="16"/>
      <c r="HK76" s="16"/>
      <c r="HL76" s="16"/>
      <c r="HM76" s="16"/>
      <c r="HN76" s="16"/>
      <c r="HO76" s="16"/>
      <c r="HP76" s="16"/>
      <c r="HQ76" s="16"/>
      <c r="HR76" s="16"/>
      <c r="HS76" s="16"/>
      <c r="HT76" s="16"/>
      <c r="HU76" s="16"/>
      <c r="HV76" s="16"/>
      <c r="HW76" s="16"/>
      <c r="HX76" s="16"/>
      <c r="HY76" s="16"/>
      <c r="HZ76" s="16"/>
      <c r="IA76" s="16"/>
      <c r="IB76" s="16"/>
      <c r="IC76" s="16"/>
      <c r="ID76" s="16"/>
      <c r="IE76" s="16"/>
      <c r="IF76" s="16"/>
      <c r="IG76" s="16"/>
      <c r="IH76" s="16"/>
      <c r="II76" s="16"/>
      <c r="IJ76" s="16"/>
      <c r="IK76" s="16"/>
      <c r="IL76" s="103"/>
      <c r="IM76" s="103"/>
      <c r="IN76" s="103"/>
    </row>
    <row r="77" spans="1:256" s="73" customFormat="1" ht="21" customHeight="1">
      <c r="A77" s="85">
        <v>72</v>
      </c>
      <c r="B77" s="32" t="s">
        <v>1501</v>
      </c>
      <c r="C77" s="32" t="s">
        <v>1502</v>
      </c>
      <c r="D77" s="36" t="s">
        <v>241</v>
      </c>
      <c r="E77" s="35">
        <v>12.1</v>
      </c>
      <c r="F77" s="35">
        <v>12.1</v>
      </c>
      <c r="G77" s="34" t="s">
        <v>242</v>
      </c>
      <c r="H77" s="34" t="s">
        <v>243</v>
      </c>
      <c r="I77" s="39">
        <v>64</v>
      </c>
      <c r="J77" s="115">
        <v>64</v>
      </c>
      <c r="K77" s="81"/>
      <c r="L77" s="68" t="s">
        <v>1502</v>
      </c>
      <c r="M77" s="88" t="s">
        <v>241</v>
      </c>
      <c r="O77" s="106" t="s">
        <v>1551</v>
      </c>
      <c r="P77" s="73">
        <v>13</v>
      </c>
      <c r="Q77" s="16">
        <f t="shared" si="2"/>
        <v>774.4</v>
      </c>
      <c r="R77" s="107">
        <f t="shared" si="3"/>
        <v>774.4</v>
      </c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  <c r="BH77" s="110"/>
      <c r="BI77" s="110"/>
      <c r="BJ77" s="110"/>
      <c r="BK77" s="110"/>
      <c r="BL77" s="110"/>
      <c r="BM77" s="110"/>
      <c r="BN77" s="110"/>
      <c r="BO77" s="110"/>
      <c r="BP77" s="110"/>
      <c r="BQ77" s="110"/>
      <c r="BR77" s="110"/>
      <c r="BS77" s="110"/>
      <c r="BT77" s="110"/>
      <c r="BU77" s="110"/>
      <c r="BV77" s="110"/>
      <c r="BW77" s="110"/>
      <c r="BX77" s="110"/>
      <c r="BY77" s="110"/>
      <c r="BZ77" s="110"/>
      <c r="CA77" s="110"/>
      <c r="CB77" s="110"/>
      <c r="CC77" s="110"/>
      <c r="CD77" s="110"/>
      <c r="CE77" s="110"/>
      <c r="CF77" s="110"/>
      <c r="CG77" s="110"/>
      <c r="CH77" s="110"/>
      <c r="CI77" s="110"/>
      <c r="CJ77" s="110"/>
      <c r="CK77" s="110"/>
      <c r="CL77" s="110"/>
      <c r="CM77" s="110"/>
      <c r="CN77" s="110"/>
      <c r="CO77" s="110"/>
      <c r="CP77" s="110"/>
      <c r="CQ77" s="110"/>
      <c r="CR77" s="110"/>
      <c r="CS77" s="110"/>
      <c r="CT77" s="110"/>
      <c r="CU77" s="110"/>
      <c r="CV77" s="110"/>
      <c r="CW77" s="110"/>
      <c r="CX77" s="110"/>
      <c r="CY77" s="110"/>
      <c r="CZ77" s="110"/>
      <c r="DA77" s="110"/>
      <c r="DB77" s="110"/>
      <c r="DC77" s="110"/>
      <c r="DD77" s="110"/>
      <c r="DE77" s="110"/>
      <c r="DF77" s="110"/>
      <c r="DG77" s="110"/>
      <c r="DH77" s="110"/>
      <c r="DI77" s="110"/>
      <c r="DJ77" s="110"/>
      <c r="DK77" s="110"/>
      <c r="DL77" s="110"/>
      <c r="DM77" s="110"/>
      <c r="DN77" s="110"/>
      <c r="DO77" s="110"/>
      <c r="DP77" s="110"/>
      <c r="DQ77" s="110"/>
      <c r="DR77" s="110"/>
      <c r="DS77" s="110"/>
      <c r="DT77" s="110"/>
      <c r="DU77" s="110"/>
      <c r="DV77" s="110"/>
      <c r="DW77" s="110"/>
      <c r="DX77" s="110"/>
      <c r="DY77" s="110"/>
      <c r="DZ77" s="110"/>
      <c r="EA77" s="110"/>
      <c r="EB77" s="110"/>
      <c r="EC77" s="110"/>
      <c r="ED77" s="110"/>
      <c r="EE77" s="110"/>
      <c r="EF77" s="110"/>
      <c r="EG77" s="110"/>
      <c r="EH77" s="110"/>
      <c r="EI77" s="110"/>
      <c r="EJ77" s="110"/>
      <c r="EK77" s="110"/>
      <c r="EL77" s="110"/>
      <c r="EM77" s="110"/>
      <c r="EN77" s="110"/>
      <c r="EO77" s="110"/>
      <c r="EP77" s="110"/>
      <c r="EQ77" s="110"/>
      <c r="ER77" s="110"/>
      <c r="ES77" s="110"/>
      <c r="ET77" s="110"/>
      <c r="EU77" s="110"/>
      <c r="EV77" s="110"/>
      <c r="EW77" s="110"/>
      <c r="EX77" s="110"/>
      <c r="EY77" s="110"/>
      <c r="EZ77" s="110"/>
      <c r="FA77" s="110"/>
      <c r="FB77" s="110"/>
      <c r="FC77" s="110"/>
      <c r="FD77" s="110"/>
      <c r="FE77" s="110"/>
      <c r="FF77" s="110"/>
      <c r="FG77" s="110"/>
      <c r="FH77" s="110"/>
      <c r="FI77" s="110"/>
      <c r="FJ77" s="110"/>
      <c r="FK77" s="110"/>
      <c r="FL77" s="110"/>
      <c r="FM77" s="110"/>
      <c r="FN77" s="110"/>
      <c r="FO77" s="110"/>
      <c r="FP77" s="110"/>
      <c r="FQ77" s="110"/>
      <c r="FR77" s="110"/>
      <c r="FS77" s="110"/>
      <c r="FT77" s="110"/>
      <c r="FU77" s="110"/>
      <c r="FV77" s="110"/>
      <c r="FW77" s="110"/>
      <c r="FX77" s="110"/>
      <c r="FY77" s="110"/>
      <c r="FZ77" s="110"/>
      <c r="GA77" s="110"/>
      <c r="GB77" s="110"/>
      <c r="GC77" s="110"/>
      <c r="GD77" s="110"/>
      <c r="GE77" s="110"/>
      <c r="GF77" s="110"/>
      <c r="GG77" s="110"/>
      <c r="GH77" s="110"/>
      <c r="GI77" s="110"/>
      <c r="GJ77" s="110"/>
      <c r="GK77" s="110"/>
      <c r="GL77" s="110"/>
      <c r="GM77" s="110"/>
      <c r="GN77" s="110"/>
      <c r="GO77" s="110"/>
      <c r="GP77" s="110"/>
      <c r="GQ77" s="110"/>
      <c r="GR77" s="110"/>
      <c r="GS77" s="110"/>
      <c r="GT77" s="110"/>
      <c r="GU77" s="110"/>
      <c r="GV77" s="110"/>
      <c r="GW77" s="110"/>
      <c r="GX77" s="110"/>
      <c r="GY77" s="110"/>
      <c r="GZ77" s="110"/>
      <c r="HA77" s="110"/>
      <c r="HB77" s="110"/>
      <c r="HC77" s="110"/>
      <c r="HD77" s="110"/>
      <c r="HE77" s="110"/>
      <c r="HF77" s="110"/>
      <c r="HG77" s="110"/>
      <c r="HH77" s="110"/>
      <c r="HI77" s="110"/>
      <c r="HJ77" s="110"/>
      <c r="HK77" s="110"/>
      <c r="HL77" s="110"/>
      <c r="HM77" s="110"/>
      <c r="HN77" s="110"/>
      <c r="HO77" s="110"/>
      <c r="HP77" s="110"/>
      <c r="HQ77" s="110"/>
      <c r="HR77" s="110"/>
      <c r="HS77" s="110"/>
      <c r="HT77" s="110"/>
      <c r="HU77" s="110"/>
      <c r="HV77" s="110"/>
      <c r="HW77" s="110"/>
      <c r="HX77" s="110"/>
      <c r="HY77" s="110"/>
      <c r="HZ77" s="110"/>
      <c r="IA77" s="110"/>
      <c r="IB77" s="110"/>
      <c r="IC77" s="110"/>
      <c r="ID77" s="110"/>
      <c r="IE77" s="110"/>
      <c r="IF77" s="110"/>
      <c r="IG77" s="110"/>
      <c r="IH77" s="110"/>
      <c r="II77" s="110"/>
      <c r="IJ77" s="110"/>
      <c r="IK77" s="110"/>
      <c r="IL77" s="111"/>
      <c r="IM77" s="111"/>
      <c r="IN77" s="111"/>
      <c r="IO77" s="14"/>
      <c r="IP77" s="14"/>
      <c r="IQ77" s="14"/>
      <c r="IR77" s="14"/>
      <c r="IS77" s="14"/>
      <c r="IT77" s="14"/>
      <c r="IU77" s="14"/>
      <c r="IV77" s="14"/>
    </row>
    <row r="78" spans="1:256" s="73" customFormat="1" ht="21" customHeight="1">
      <c r="A78" s="85">
        <v>73</v>
      </c>
      <c r="B78" s="32" t="s">
        <v>1503</v>
      </c>
      <c r="C78" s="32" t="s">
        <v>1504</v>
      </c>
      <c r="D78" s="36" t="s">
        <v>247</v>
      </c>
      <c r="E78" s="35">
        <v>385</v>
      </c>
      <c r="F78" s="35">
        <v>385</v>
      </c>
      <c r="G78" s="34" t="s">
        <v>242</v>
      </c>
      <c r="H78" s="34" t="s">
        <v>243</v>
      </c>
      <c r="I78" s="39">
        <v>5</v>
      </c>
      <c r="J78" s="115">
        <v>5</v>
      </c>
      <c r="K78" s="34" t="s">
        <v>1553</v>
      </c>
      <c r="L78" s="68" t="s">
        <v>1504</v>
      </c>
      <c r="M78" s="106" t="s">
        <v>247</v>
      </c>
      <c r="N78" s="106" t="s">
        <v>247</v>
      </c>
      <c r="O78" s="106" t="s">
        <v>1551</v>
      </c>
      <c r="P78" s="73">
        <v>14</v>
      </c>
      <c r="Q78" s="16">
        <f t="shared" si="2"/>
        <v>1925</v>
      </c>
      <c r="R78" s="107">
        <f t="shared" si="3"/>
        <v>1925</v>
      </c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10"/>
      <c r="BS78" s="110"/>
      <c r="BT78" s="110"/>
      <c r="BU78" s="110"/>
      <c r="BV78" s="110"/>
      <c r="BW78" s="110"/>
      <c r="BX78" s="110"/>
      <c r="BY78" s="110"/>
      <c r="BZ78" s="110"/>
      <c r="CA78" s="110"/>
      <c r="CB78" s="110"/>
      <c r="CC78" s="110"/>
      <c r="CD78" s="110"/>
      <c r="CE78" s="110"/>
      <c r="CF78" s="110"/>
      <c r="CG78" s="110"/>
      <c r="CH78" s="110"/>
      <c r="CI78" s="110"/>
      <c r="CJ78" s="110"/>
      <c r="CK78" s="110"/>
      <c r="CL78" s="110"/>
      <c r="CM78" s="110"/>
      <c r="CN78" s="110"/>
      <c r="CO78" s="110"/>
      <c r="CP78" s="110"/>
      <c r="CQ78" s="110"/>
      <c r="CR78" s="110"/>
      <c r="CS78" s="110"/>
      <c r="CT78" s="110"/>
      <c r="CU78" s="110"/>
      <c r="CV78" s="110"/>
      <c r="CW78" s="110"/>
      <c r="CX78" s="110"/>
      <c r="CY78" s="110"/>
      <c r="CZ78" s="110"/>
      <c r="DA78" s="110"/>
      <c r="DB78" s="110"/>
      <c r="DC78" s="110"/>
      <c r="DD78" s="110"/>
      <c r="DE78" s="110"/>
      <c r="DF78" s="110"/>
      <c r="DG78" s="110"/>
      <c r="DH78" s="110"/>
      <c r="DI78" s="110"/>
      <c r="DJ78" s="110"/>
      <c r="DK78" s="110"/>
      <c r="DL78" s="110"/>
      <c r="DM78" s="110"/>
      <c r="DN78" s="110"/>
      <c r="DO78" s="110"/>
      <c r="DP78" s="110"/>
      <c r="DQ78" s="110"/>
      <c r="DR78" s="110"/>
      <c r="DS78" s="110"/>
      <c r="DT78" s="110"/>
      <c r="DU78" s="110"/>
      <c r="DV78" s="110"/>
      <c r="DW78" s="110"/>
      <c r="DX78" s="110"/>
      <c r="DY78" s="110"/>
      <c r="DZ78" s="110"/>
      <c r="EA78" s="110"/>
      <c r="EB78" s="110"/>
      <c r="EC78" s="110"/>
      <c r="ED78" s="110"/>
      <c r="EE78" s="110"/>
      <c r="EF78" s="110"/>
      <c r="EG78" s="110"/>
      <c r="EH78" s="110"/>
      <c r="EI78" s="110"/>
      <c r="EJ78" s="110"/>
      <c r="EK78" s="110"/>
      <c r="EL78" s="110"/>
      <c r="EM78" s="110"/>
      <c r="EN78" s="110"/>
      <c r="EO78" s="110"/>
      <c r="EP78" s="110"/>
      <c r="EQ78" s="110"/>
      <c r="ER78" s="110"/>
      <c r="ES78" s="110"/>
      <c r="ET78" s="110"/>
      <c r="EU78" s="110"/>
      <c r="EV78" s="110"/>
      <c r="EW78" s="110"/>
      <c r="EX78" s="110"/>
      <c r="EY78" s="110"/>
      <c r="EZ78" s="110"/>
      <c r="FA78" s="110"/>
      <c r="FB78" s="110"/>
      <c r="FC78" s="110"/>
      <c r="FD78" s="110"/>
      <c r="FE78" s="110"/>
      <c r="FF78" s="110"/>
      <c r="FG78" s="110"/>
      <c r="FH78" s="110"/>
      <c r="FI78" s="110"/>
      <c r="FJ78" s="110"/>
      <c r="FK78" s="110"/>
      <c r="FL78" s="110"/>
      <c r="FM78" s="110"/>
      <c r="FN78" s="110"/>
      <c r="FO78" s="110"/>
      <c r="FP78" s="110"/>
      <c r="FQ78" s="110"/>
      <c r="FR78" s="110"/>
      <c r="FS78" s="110"/>
      <c r="FT78" s="110"/>
      <c r="FU78" s="110"/>
      <c r="FV78" s="110"/>
      <c r="FW78" s="110"/>
      <c r="FX78" s="110"/>
      <c r="FY78" s="110"/>
      <c r="FZ78" s="110"/>
      <c r="GA78" s="110"/>
      <c r="GB78" s="110"/>
      <c r="GC78" s="110"/>
      <c r="GD78" s="110"/>
      <c r="GE78" s="110"/>
      <c r="GF78" s="110"/>
      <c r="GG78" s="110"/>
      <c r="GH78" s="110"/>
      <c r="GI78" s="110"/>
      <c r="GJ78" s="110"/>
      <c r="GK78" s="110"/>
      <c r="GL78" s="110"/>
      <c r="GM78" s="110"/>
      <c r="GN78" s="110"/>
      <c r="GO78" s="110"/>
      <c r="GP78" s="110"/>
      <c r="GQ78" s="110"/>
      <c r="GR78" s="110"/>
      <c r="GS78" s="110"/>
      <c r="GT78" s="110"/>
      <c r="GU78" s="110"/>
      <c r="GV78" s="110"/>
      <c r="GW78" s="110"/>
      <c r="GX78" s="110"/>
      <c r="GY78" s="110"/>
      <c r="GZ78" s="110"/>
      <c r="HA78" s="110"/>
      <c r="HB78" s="110"/>
      <c r="HC78" s="110"/>
      <c r="HD78" s="110"/>
      <c r="HE78" s="110"/>
      <c r="HF78" s="110"/>
      <c r="HG78" s="110"/>
      <c r="HH78" s="110"/>
      <c r="HI78" s="110"/>
      <c r="HJ78" s="110"/>
      <c r="HK78" s="110"/>
      <c r="HL78" s="110"/>
      <c r="HM78" s="110"/>
      <c r="HN78" s="110"/>
      <c r="HO78" s="110"/>
      <c r="HP78" s="110"/>
      <c r="HQ78" s="110"/>
      <c r="HR78" s="110"/>
      <c r="HS78" s="110"/>
      <c r="HT78" s="110"/>
      <c r="HU78" s="110"/>
      <c r="HV78" s="110"/>
      <c r="HW78" s="110"/>
      <c r="HX78" s="110"/>
      <c r="HY78" s="110"/>
      <c r="HZ78" s="110"/>
      <c r="IA78" s="110"/>
      <c r="IB78" s="110"/>
      <c r="IC78" s="110"/>
      <c r="ID78" s="110"/>
      <c r="IE78" s="110"/>
      <c r="IF78" s="110"/>
      <c r="IG78" s="110"/>
      <c r="IH78" s="110"/>
      <c r="II78" s="110"/>
      <c r="IJ78" s="110"/>
      <c r="IK78" s="110"/>
      <c r="IL78" s="111"/>
      <c r="IM78" s="111"/>
      <c r="IN78" s="111"/>
      <c r="IO78" s="14"/>
      <c r="IP78" s="14"/>
      <c r="IQ78" s="14"/>
      <c r="IR78" s="14"/>
      <c r="IS78" s="14"/>
      <c r="IT78" s="14"/>
      <c r="IU78" s="14"/>
      <c r="IV78" s="14"/>
    </row>
    <row r="79" spans="1:256" s="73" customFormat="1" ht="21" customHeight="1">
      <c r="A79" s="81">
        <v>74</v>
      </c>
      <c r="B79" s="67" t="s">
        <v>1505</v>
      </c>
      <c r="C79" s="67" t="s">
        <v>445</v>
      </c>
      <c r="D79" s="65" t="s">
        <v>241</v>
      </c>
      <c r="E79" s="70">
        <v>1.7</v>
      </c>
      <c r="F79" s="70">
        <v>1.7</v>
      </c>
      <c r="G79" s="65" t="s">
        <v>242</v>
      </c>
      <c r="H79" s="86" t="s">
        <v>243</v>
      </c>
      <c r="I79" s="72">
        <v>47</v>
      </c>
      <c r="J79" s="72">
        <v>47</v>
      </c>
      <c r="K79" s="85"/>
      <c r="L79" s="68" t="s">
        <v>445</v>
      </c>
      <c r="M79" s="88" t="s">
        <v>241</v>
      </c>
      <c r="O79" s="106" t="s">
        <v>1551</v>
      </c>
      <c r="Q79" s="16">
        <f t="shared" si="2"/>
        <v>79.900000000000006</v>
      </c>
      <c r="R79" s="107">
        <f t="shared" si="3"/>
        <v>79.900000000000006</v>
      </c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DC79" s="16"/>
      <c r="DD79" s="16"/>
      <c r="DE79" s="16"/>
      <c r="DF79" s="16"/>
      <c r="DG79" s="16"/>
      <c r="DH79" s="16"/>
      <c r="DI79" s="16"/>
      <c r="DJ79" s="16"/>
      <c r="DK79" s="16"/>
      <c r="DL79" s="16"/>
      <c r="DM79" s="16"/>
      <c r="DN79" s="16"/>
      <c r="DO79" s="16"/>
      <c r="DP79" s="16"/>
      <c r="DQ79" s="16"/>
      <c r="DR79" s="16"/>
      <c r="DS79" s="16"/>
      <c r="DT79" s="16"/>
      <c r="DU79" s="16"/>
      <c r="DV79" s="16"/>
      <c r="DW79" s="16"/>
      <c r="DX79" s="16"/>
      <c r="DY79" s="16"/>
      <c r="DZ79" s="16"/>
      <c r="EA79" s="16"/>
      <c r="EB79" s="16"/>
      <c r="EC79" s="16"/>
      <c r="ED79" s="16"/>
      <c r="EE79" s="16"/>
      <c r="EF79" s="16"/>
      <c r="EG79" s="16"/>
      <c r="EH79" s="16"/>
      <c r="EI79" s="16"/>
      <c r="EJ79" s="16"/>
      <c r="EK79" s="16"/>
      <c r="EL79" s="16"/>
      <c r="EM79" s="16"/>
      <c r="EN79" s="16"/>
      <c r="EO79" s="16"/>
      <c r="EP79" s="16"/>
      <c r="EQ79" s="16"/>
      <c r="ER79" s="16"/>
      <c r="ES79" s="16"/>
      <c r="ET79" s="16"/>
      <c r="EU79" s="16"/>
      <c r="EV79" s="16"/>
      <c r="EW79" s="16"/>
      <c r="EX79" s="16"/>
      <c r="EY79" s="16"/>
      <c r="EZ79" s="16"/>
      <c r="FA79" s="16"/>
      <c r="FB79" s="16"/>
      <c r="FC79" s="16"/>
      <c r="FD79" s="16"/>
      <c r="FE79" s="16"/>
      <c r="FF79" s="16"/>
      <c r="FG79" s="16"/>
      <c r="FH79" s="16"/>
      <c r="FI79" s="16"/>
      <c r="FJ79" s="16"/>
      <c r="FK79" s="16"/>
      <c r="FL79" s="16"/>
      <c r="FM79" s="16"/>
      <c r="FN79" s="16"/>
      <c r="FO79" s="16"/>
      <c r="FP79" s="16"/>
      <c r="FQ79" s="16"/>
      <c r="FR79" s="16"/>
      <c r="FS79" s="16"/>
      <c r="FT79" s="16"/>
      <c r="FU79" s="16"/>
      <c r="FV79" s="16"/>
      <c r="FW79" s="16"/>
      <c r="FX79" s="16"/>
      <c r="FY79" s="16"/>
      <c r="FZ79" s="16"/>
      <c r="GA79" s="16"/>
      <c r="GB79" s="16"/>
      <c r="GC79" s="16"/>
      <c r="GD79" s="16"/>
      <c r="GE79" s="16"/>
      <c r="GF79" s="16"/>
      <c r="GG79" s="16"/>
      <c r="GH79" s="16"/>
      <c r="GI79" s="16"/>
      <c r="GJ79" s="16"/>
      <c r="GK79" s="16"/>
      <c r="GL79" s="16"/>
      <c r="GM79" s="16"/>
      <c r="GN79" s="16"/>
      <c r="GO79" s="16"/>
      <c r="GP79" s="16"/>
      <c r="GQ79" s="16"/>
      <c r="GR79" s="16"/>
      <c r="GS79" s="16"/>
      <c r="GT79" s="16"/>
      <c r="GU79" s="16"/>
      <c r="GV79" s="16"/>
      <c r="GW79" s="16"/>
      <c r="GX79" s="16"/>
      <c r="GY79" s="16"/>
      <c r="GZ79" s="16"/>
      <c r="HA79" s="16"/>
      <c r="HB79" s="16"/>
      <c r="HC79" s="16"/>
      <c r="HD79" s="16"/>
      <c r="HE79" s="16"/>
      <c r="HF79" s="16"/>
      <c r="HG79" s="16"/>
      <c r="HH79" s="16"/>
      <c r="HI79" s="16"/>
      <c r="HJ79" s="16"/>
      <c r="HK79" s="16"/>
      <c r="HL79" s="16"/>
      <c r="HM79" s="16"/>
      <c r="HN79" s="16"/>
      <c r="HO79" s="16"/>
      <c r="HP79" s="16"/>
      <c r="HQ79" s="16"/>
      <c r="HR79" s="16"/>
      <c r="HS79" s="16"/>
      <c r="HT79" s="16"/>
      <c r="HU79" s="16"/>
      <c r="HV79" s="16"/>
      <c r="HW79" s="16"/>
      <c r="HX79" s="16"/>
      <c r="HY79" s="16"/>
      <c r="HZ79" s="16"/>
      <c r="IA79" s="16"/>
      <c r="IB79" s="16"/>
      <c r="IC79" s="16"/>
      <c r="ID79" s="16"/>
      <c r="IE79" s="16"/>
      <c r="IF79" s="16"/>
      <c r="IG79" s="16"/>
      <c r="IH79" s="16"/>
      <c r="II79" s="16"/>
      <c r="IJ79" s="16"/>
      <c r="IK79" s="16"/>
      <c r="IL79" s="103"/>
      <c r="IM79" s="103"/>
      <c r="IN79" s="103"/>
    </row>
    <row r="80" spans="1:256" s="73" customFormat="1" ht="21" customHeight="1">
      <c r="A80" s="81">
        <v>75</v>
      </c>
      <c r="B80" s="67" t="s">
        <v>611</v>
      </c>
      <c r="C80" s="67" t="s">
        <v>451</v>
      </c>
      <c r="D80" s="65" t="s">
        <v>241</v>
      </c>
      <c r="E80" s="70">
        <v>0.7</v>
      </c>
      <c r="F80" s="70">
        <v>0.7</v>
      </c>
      <c r="G80" s="65" t="s">
        <v>242</v>
      </c>
      <c r="H80" s="86" t="s">
        <v>243</v>
      </c>
      <c r="I80" s="72">
        <v>69</v>
      </c>
      <c r="J80" s="72">
        <v>69</v>
      </c>
      <c r="K80" s="85"/>
      <c r="L80" s="68" t="s">
        <v>451</v>
      </c>
      <c r="M80" s="88" t="s">
        <v>241</v>
      </c>
      <c r="O80" s="106" t="s">
        <v>1551</v>
      </c>
      <c r="Q80" s="16">
        <f t="shared" si="2"/>
        <v>48.3</v>
      </c>
      <c r="R80" s="107">
        <f t="shared" si="3"/>
        <v>48.3</v>
      </c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  <c r="GX80" s="16"/>
      <c r="GY80" s="16"/>
      <c r="GZ80" s="16"/>
      <c r="HA80" s="16"/>
      <c r="HB80" s="16"/>
      <c r="HC80" s="16"/>
      <c r="HD80" s="16"/>
      <c r="HE80" s="16"/>
      <c r="HF80" s="16"/>
      <c r="HG80" s="16"/>
      <c r="HH80" s="16"/>
      <c r="HI80" s="16"/>
      <c r="HJ80" s="16"/>
      <c r="HK80" s="16"/>
      <c r="HL80" s="16"/>
      <c r="HM80" s="16"/>
      <c r="HN80" s="16"/>
      <c r="HO80" s="16"/>
      <c r="HP80" s="16"/>
      <c r="HQ80" s="16"/>
      <c r="HR80" s="16"/>
      <c r="HS80" s="16"/>
      <c r="HT80" s="16"/>
      <c r="HU80" s="16"/>
      <c r="HV80" s="16"/>
      <c r="HW80" s="16"/>
      <c r="HX80" s="16"/>
      <c r="HY80" s="16"/>
      <c r="HZ80" s="16"/>
      <c r="IA80" s="16"/>
      <c r="IB80" s="16"/>
      <c r="IC80" s="16"/>
      <c r="ID80" s="16"/>
      <c r="IE80" s="16"/>
      <c r="IF80" s="16"/>
      <c r="IG80" s="16"/>
      <c r="IH80" s="16"/>
      <c r="II80" s="16"/>
      <c r="IJ80" s="16"/>
      <c r="IK80" s="16"/>
      <c r="IL80" s="103"/>
      <c r="IM80" s="103"/>
      <c r="IN80" s="103"/>
    </row>
    <row r="81" spans="1:256" s="73" customFormat="1" ht="21" customHeight="1">
      <c r="A81" s="85">
        <v>76</v>
      </c>
      <c r="B81" s="67" t="s">
        <v>1506</v>
      </c>
      <c r="C81" s="67" t="s">
        <v>1507</v>
      </c>
      <c r="D81" s="65" t="s">
        <v>241</v>
      </c>
      <c r="E81" s="70">
        <v>2.2000000000000002</v>
      </c>
      <c r="F81" s="70">
        <v>2.2000000000000002</v>
      </c>
      <c r="G81" s="65" t="s">
        <v>242</v>
      </c>
      <c r="H81" s="86" t="s">
        <v>243</v>
      </c>
      <c r="I81" s="72">
        <v>12</v>
      </c>
      <c r="J81" s="72">
        <v>12</v>
      </c>
      <c r="K81" s="85"/>
      <c r="L81" s="68" t="s">
        <v>1507</v>
      </c>
      <c r="M81" s="88" t="s">
        <v>241</v>
      </c>
      <c r="O81" s="106" t="s">
        <v>1551</v>
      </c>
      <c r="Q81" s="16">
        <f t="shared" si="2"/>
        <v>26.4</v>
      </c>
      <c r="R81" s="107">
        <f t="shared" si="3"/>
        <v>26.4</v>
      </c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  <c r="GX81" s="16"/>
      <c r="GY81" s="16"/>
      <c r="GZ81" s="16"/>
      <c r="HA81" s="16"/>
      <c r="HB81" s="16"/>
      <c r="HC81" s="16"/>
      <c r="HD81" s="16"/>
      <c r="HE81" s="16"/>
      <c r="HF81" s="16"/>
      <c r="HG81" s="16"/>
      <c r="HH81" s="16"/>
      <c r="HI81" s="16"/>
      <c r="HJ81" s="16"/>
      <c r="HK81" s="16"/>
      <c r="HL81" s="16"/>
      <c r="HM81" s="16"/>
      <c r="HN81" s="16"/>
      <c r="HO81" s="16"/>
      <c r="HP81" s="16"/>
      <c r="HQ81" s="16"/>
      <c r="HR81" s="16"/>
      <c r="HS81" s="16"/>
      <c r="HT81" s="16"/>
      <c r="HU81" s="16"/>
      <c r="HV81" s="16"/>
      <c r="HW81" s="16"/>
      <c r="HX81" s="16"/>
      <c r="HY81" s="16"/>
      <c r="HZ81" s="16"/>
      <c r="IA81" s="16"/>
      <c r="IB81" s="16"/>
      <c r="IC81" s="16"/>
      <c r="ID81" s="16"/>
      <c r="IE81" s="16"/>
      <c r="IF81" s="16"/>
      <c r="IG81" s="16"/>
      <c r="IH81" s="16"/>
      <c r="II81" s="16"/>
      <c r="IJ81" s="16"/>
      <c r="IK81" s="16"/>
      <c r="IL81" s="103"/>
      <c r="IM81" s="103"/>
      <c r="IN81" s="103"/>
    </row>
    <row r="82" spans="1:256" s="73" customFormat="1" ht="21" customHeight="1">
      <c r="A82" s="85">
        <v>77</v>
      </c>
      <c r="B82" s="67" t="s">
        <v>1508</v>
      </c>
      <c r="C82" s="67" t="s">
        <v>547</v>
      </c>
      <c r="D82" s="65" t="s">
        <v>247</v>
      </c>
      <c r="E82" s="70">
        <v>2</v>
      </c>
      <c r="F82" s="118">
        <v>1.6850000000000001</v>
      </c>
      <c r="G82" s="65" t="s">
        <v>242</v>
      </c>
      <c r="H82" s="86" t="s">
        <v>243</v>
      </c>
      <c r="I82" s="72">
        <v>10</v>
      </c>
      <c r="J82" s="72">
        <v>10</v>
      </c>
      <c r="K82" s="85"/>
      <c r="L82" s="68" t="s">
        <v>547</v>
      </c>
      <c r="M82" s="106" t="s">
        <v>247</v>
      </c>
      <c r="N82" s="106" t="s">
        <v>247</v>
      </c>
      <c r="O82" s="106" t="s">
        <v>1551</v>
      </c>
      <c r="Q82" s="16">
        <f t="shared" si="2"/>
        <v>20</v>
      </c>
      <c r="R82" s="107">
        <f t="shared" si="3"/>
        <v>16.850000000000001</v>
      </c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  <c r="FO82" s="16"/>
      <c r="FP82" s="16"/>
      <c r="FQ82" s="16"/>
      <c r="FR82" s="16"/>
      <c r="FS82" s="16"/>
      <c r="FT82" s="16"/>
      <c r="FU82" s="16"/>
      <c r="FV82" s="16"/>
      <c r="FW82" s="16"/>
      <c r="FX82" s="16"/>
      <c r="FY82" s="16"/>
      <c r="FZ82" s="16"/>
      <c r="GA82" s="16"/>
      <c r="GB82" s="16"/>
      <c r="GC82" s="16"/>
      <c r="GD82" s="16"/>
      <c r="GE82" s="16"/>
      <c r="GF82" s="16"/>
      <c r="GG82" s="16"/>
      <c r="GH82" s="16"/>
      <c r="GI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T82" s="16"/>
      <c r="GU82" s="16"/>
      <c r="GV82" s="16"/>
      <c r="GW82" s="16"/>
      <c r="GX82" s="16"/>
      <c r="GY82" s="16"/>
      <c r="GZ82" s="16"/>
      <c r="HA82" s="16"/>
      <c r="HB82" s="16"/>
      <c r="HC82" s="16"/>
      <c r="HD82" s="16"/>
      <c r="HE82" s="16"/>
      <c r="HF82" s="16"/>
      <c r="HG82" s="16"/>
      <c r="HH82" s="16"/>
      <c r="HI82" s="16"/>
      <c r="HJ82" s="16"/>
      <c r="HK82" s="16"/>
      <c r="HL82" s="16"/>
      <c r="HM82" s="16"/>
      <c r="HN82" s="16"/>
      <c r="HO82" s="16"/>
      <c r="HP82" s="16"/>
      <c r="HQ82" s="16"/>
      <c r="HR82" s="16"/>
      <c r="HS82" s="16"/>
      <c r="HT82" s="16"/>
      <c r="HU82" s="16"/>
      <c r="HV82" s="16"/>
      <c r="HW82" s="16"/>
      <c r="HX82" s="16"/>
      <c r="HY82" s="16"/>
      <c r="HZ82" s="16"/>
      <c r="IA82" s="16"/>
      <c r="IB82" s="16"/>
      <c r="IC82" s="16"/>
      <c r="ID82" s="16"/>
      <c r="IE82" s="16"/>
      <c r="IF82" s="16"/>
      <c r="IG82" s="16"/>
      <c r="IH82" s="16"/>
      <c r="II82" s="16"/>
      <c r="IJ82" s="16"/>
      <c r="IK82" s="16"/>
      <c r="IL82" s="103"/>
      <c r="IM82" s="103"/>
      <c r="IN82" s="103"/>
    </row>
    <row r="83" spans="1:256" s="73" customFormat="1" ht="21" customHeight="1">
      <c r="A83" s="81">
        <v>78</v>
      </c>
      <c r="B83" s="67" t="s">
        <v>1505</v>
      </c>
      <c r="C83" s="67" t="s">
        <v>551</v>
      </c>
      <c r="D83" s="65" t="s">
        <v>241</v>
      </c>
      <c r="E83" s="70">
        <v>6</v>
      </c>
      <c r="F83" s="70">
        <v>6</v>
      </c>
      <c r="G83" s="65" t="s">
        <v>242</v>
      </c>
      <c r="H83" s="86" t="s">
        <v>243</v>
      </c>
      <c r="I83" s="72">
        <v>52</v>
      </c>
      <c r="J83" s="72">
        <v>52</v>
      </c>
      <c r="K83" s="85"/>
      <c r="L83" s="68" t="s">
        <v>551</v>
      </c>
      <c r="M83" s="88" t="s">
        <v>241</v>
      </c>
      <c r="O83" s="106" t="s">
        <v>1551</v>
      </c>
      <c r="Q83" s="16">
        <f t="shared" si="2"/>
        <v>312</v>
      </c>
      <c r="R83" s="107">
        <f t="shared" si="3"/>
        <v>312</v>
      </c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  <c r="HI83" s="16"/>
      <c r="HJ83" s="16"/>
      <c r="HK83" s="16"/>
      <c r="HL83" s="16"/>
      <c r="HM83" s="16"/>
      <c r="HN83" s="16"/>
      <c r="HO83" s="16"/>
      <c r="HP83" s="16"/>
      <c r="HQ83" s="16"/>
      <c r="HR83" s="16"/>
      <c r="HS83" s="16"/>
      <c r="HT83" s="16"/>
      <c r="HU83" s="16"/>
      <c r="HV83" s="16"/>
      <c r="HW83" s="16"/>
      <c r="HX83" s="16"/>
      <c r="HY83" s="16"/>
      <c r="HZ83" s="16"/>
      <c r="IA83" s="16"/>
      <c r="IB83" s="16"/>
      <c r="IC83" s="16"/>
      <c r="ID83" s="16"/>
      <c r="IE83" s="16"/>
      <c r="IF83" s="16"/>
      <c r="IG83" s="16"/>
      <c r="IH83" s="16"/>
      <c r="II83" s="16"/>
      <c r="IJ83" s="16"/>
      <c r="IK83" s="16"/>
      <c r="IL83" s="103"/>
      <c r="IM83" s="103"/>
      <c r="IN83" s="103"/>
    </row>
    <row r="84" spans="1:256" s="73" customFormat="1" ht="21" customHeight="1">
      <c r="A84" s="81">
        <v>79</v>
      </c>
      <c r="B84" s="32" t="s">
        <v>1509</v>
      </c>
      <c r="C84" s="32" t="s">
        <v>1510</v>
      </c>
      <c r="D84" s="36" t="s">
        <v>247</v>
      </c>
      <c r="E84" s="35">
        <v>140</v>
      </c>
      <c r="F84" s="82">
        <v>140.1</v>
      </c>
      <c r="G84" s="34" t="s">
        <v>242</v>
      </c>
      <c r="H84" s="34" t="s">
        <v>243</v>
      </c>
      <c r="I84" s="39">
        <v>29</v>
      </c>
      <c r="J84" s="115">
        <v>29</v>
      </c>
      <c r="K84" s="34" t="s">
        <v>1553</v>
      </c>
      <c r="L84" s="68" t="s">
        <v>1510</v>
      </c>
      <c r="M84" s="106" t="s">
        <v>247</v>
      </c>
      <c r="N84" s="106" t="s">
        <v>247</v>
      </c>
      <c r="O84" s="106" t="s">
        <v>1551</v>
      </c>
      <c r="P84" s="73">
        <v>15</v>
      </c>
      <c r="Q84" s="16">
        <f t="shared" si="2"/>
        <v>4060</v>
      </c>
      <c r="R84" s="107">
        <f t="shared" si="3"/>
        <v>4062.9</v>
      </c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10"/>
      <c r="BS84" s="110"/>
      <c r="BT84" s="110"/>
      <c r="BU84" s="110"/>
      <c r="BV84" s="110"/>
      <c r="BW84" s="110"/>
      <c r="BX84" s="110"/>
      <c r="BY84" s="110"/>
      <c r="BZ84" s="110"/>
      <c r="CA84" s="110"/>
      <c r="CB84" s="110"/>
      <c r="CC84" s="110"/>
      <c r="CD84" s="110"/>
      <c r="CE84" s="110"/>
      <c r="CF84" s="110"/>
      <c r="CG84" s="110"/>
      <c r="CH84" s="110"/>
      <c r="CI84" s="110"/>
      <c r="CJ84" s="110"/>
      <c r="CK84" s="110"/>
      <c r="CL84" s="110"/>
      <c r="CM84" s="110"/>
      <c r="CN84" s="110"/>
      <c r="CO84" s="110"/>
      <c r="CP84" s="110"/>
      <c r="CQ84" s="110"/>
      <c r="CR84" s="110"/>
      <c r="CS84" s="110"/>
      <c r="CT84" s="110"/>
      <c r="CU84" s="110"/>
      <c r="CV84" s="110"/>
      <c r="CW84" s="110"/>
      <c r="CX84" s="110"/>
      <c r="CY84" s="110"/>
      <c r="CZ84" s="110"/>
      <c r="DA84" s="110"/>
      <c r="DB84" s="110"/>
      <c r="DC84" s="110"/>
      <c r="DD84" s="110"/>
      <c r="DE84" s="110"/>
      <c r="DF84" s="110"/>
      <c r="DG84" s="110"/>
      <c r="DH84" s="110"/>
      <c r="DI84" s="110"/>
      <c r="DJ84" s="110"/>
      <c r="DK84" s="110"/>
      <c r="DL84" s="110"/>
      <c r="DM84" s="110"/>
      <c r="DN84" s="110"/>
      <c r="DO84" s="110"/>
      <c r="DP84" s="110"/>
      <c r="DQ84" s="110"/>
      <c r="DR84" s="110"/>
      <c r="DS84" s="110"/>
      <c r="DT84" s="110"/>
      <c r="DU84" s="110"/>
      <c r="DV84" s="110"/>
      <c r="DW84" s="110"/>
      <c r="DX84" s="110"/>
      <c r="DY84" s="110"/>
      <c r="DZ84" s="110"/>
      <c r="EA84" s="110"/>
      <c r="EB84" s="110"/>
      <c r="EC84" s="110"/>
      <c r="ED84" s="110"/>
      <c r="EE84" s="110"/>
      <c r="EF84" s="110"/>
      <c r="EG84" s="110"/>
      <c r="EH84" s="110"/>
      <c r="EI84" s="110"/>
      <c r="EJ84" s="110"/>
      <c r="EK84" s="110"/>
      <c r="EL84" s="110"/>
      <c r="EM84" s="110"/>
      <c r="EN84" s="110"/>
      <c r="EO84" s="110"/>
      <c r="EP84" s="110"/>
      <c r="EQ84" s="110"/>
      <c r="ER84" s="110"/>
      <c r="ES84" s="110"/>
      <c r="ET84" s="110"/>
      <c r="EU84" s="110"/>
      <c r="EV84" s="110"/>
      <c r="EW84" s="110"/>
      <c r="EX84" s="110"/>
      <c r="EY84" s="110"/>
      <c r="EZ84" s="110"/>
      <c r="FA84" s="110"/>
      <c r="FB84" s="110"/>
      <c r="FC84" s="110"/>
      <c r="FD84" s="110"/>
      <c r="FE84" s="110"/>
      <c r="FF84" s="110"/>
      <c r="FG84" s="110"/>
      <c r="FH84" s="110"/>
      <c r="FI84" s="110"/>
      <c r="FJ84" s="110"/>
      <c r="FK84" s="110"/>
      <c r="FL84" s="110"/>
      <c r="FM84" s="110"/>
      <c r="FN84" s="110"/>
      <c r="FO84" s="110"/>
      <c r="FP84" s="110"/>
      <c r="FQ84" s="110"/>
      <c r="FR84" s="110"/>
      <c r="FS84" s="110"/>
      <c r="FT84" s="110"/>
      <c r="FU84" s="110"/>
      <c r="FV84" s="110"/>
      <c r="FW84" s="110"/>
      <c r="FX84" s="110"/>
      <c r="FY84" s="110"/>
      <c r="FZ84" s="110"/>
      <c r="GA84" s="110"/>
      <c r="GB84" s="110"/>
      <c r="GC84" s="110"/>
      <c r="GD84" s="110"/>
      <c r="GE84" s="110"/>
      <c r="GF84" s="110"/>
      <c r="GG84" s="110"/>
      <c r="GH84" s="110"/>
      <c r="GI84" s="110"/>
      <c r="GJ84" s="110"/>
      <c r="GK84" s="110"/>
      <c r="GL84" s="110"/>
      <c r="GM84" s="110"/>
      <c r="GN84" s="110"/>
      <c r="GO84" s="110"/>
      <c r="GP84" s="110"/>
      <c r="GQ84" s="110"/>
      <c r="GR84" s="110"/>
      <c r="GS84" s="110"/>
      <c r="GT84" s="110"/>
      <c r="GU84" s="110"/>
      <c r="GV84" s="110"/>
      <c r="GW84" s="110"/>
      <c r="GX84" s="110"/>
      <c r="GY84" s="110"/>
      <c r="GZ84" s="110"/>
      <c r="HA84" s="110"/>
      <c r="HB84" s="110"/>
      <c r="HC84" s="110"/>
      <c r="HD84" s="110"/>
      <c r="HE84" s="110"/>
      <c r="HF84" s="110"/>
      <c r="HG84" s="110"/>
      <c r="HH84" s="110"/>
      <c r="HI84" s="110"/>
      <c r="HJ84" s="110"/>
      <c r="HK84" s="110"/>
      <c r="HL84" s="110"/>
      <c r="HM84" s="110"/>
      <c r="HN84" s="110"/>
      <c r="HO84" s="110"/>
      <c r="HP84" s="110"/>
      <c r="HQ84" s="110"/>
      <c r="HR84" s="110"/>
      <c r="HS84" s="110"/>
      <c r="HT84" s="110"/>
      <c r="HU84" s="110"/>
      <c r="HV84" s="110"/>
      <c r="HW84" s="110"/>
      <c r="HX84" s="110"/>
      <c r="HY84" s="110"/>
      <c r="HZ84" s="110"/>
      <c r="IA84" s="110"/>
      <c r="IB84" s="110"/>
      <c r="IC84" s="110"/>
      <c r="ID84" s="110"/>
      <c r="IE84" s="110"/>
      <c r="IF84" s="110"/>
      <c r="IG84" s="110"/>
      <c r="IH84" s="110"/>
      <c r="II84" s="110"/>
      <c r="IJ84" s="110"/>
      <c r="IK84" s="110"/>
      <c r="IL84" s="111"/>
      <c r="IM84" s="111"/>
      <c r="IN84" s="111"/>
      <c r="IO84" s="14"/>
      <c r="IP84" s="14"/>
      <c r="IQ84" s="14"/>
      <c r="IR84" s="14"/>
      <c r="IS84" s="14"/>
      <c r="IT84" s="14"/>
      <c r="IU84" s="14"/>
      <c r="IV84" s="14"/>
    </row>
    <row r="85" spans="1:256" s="73" customFormat="1" ht="21" customHeight="1">
      <c r="A85" s="85">
        <v>80</v>
      </c>
      <c r="B85" s="67" t="s">
        <v>1511</v>
      </c>
      <c r="C85" s="67" t="s">
        <v>1512</v>
      </c>
      <c r="D85" s="65" t="s">
        <v>241</v>
      </c>
      <c r="E85" s="70">
        <v>0.1</v>
      </c>
      <c r="F85" s="89">
        <v>0.3</v>
      </c>
      <c r="G85" s="65" t="s">
        <v>242</v>
      </c>
      <c r="H85" s="86" t="s">
        <v>243</v>
      </c>
      <c r="I85" s="72">
        <v>3</v>
      </c>
      <c r="J85" s="72">
        <v>3</v>
      </c>
      <c r="K85" s="85"/>
      <c r="L85" s="68" t="s">
        <v>1512</v>
      </c>
      <c r="M85" s="88" t="s">
        <v>241</v>
      </c>
      <c r="O85" s="106" t="s">
        <v>1551</v>
      </c>
      <c r="Q85" s="16">
        <f t="shared" si="2"/>
        <v>0.3</v>
      </c>
      <c r="R85" s="107">
        <f t="shared" si="3"/>
        <v>0.9</v>
      </c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DC85" s="16"/>
      <c r="DD85" s="16"/>
      <c r="DE85" s="16"/>
      <c r="DF85" s="16"/>
      <c r="DG85" s="16"/>
      <c r="DH85" s="16"/>
      <c r="DI85" s="16"/>
      <c r="DJ85" s="16"/>
      <c r="DK85" s="16"/>
      <c r="DL85" s="16"/>
      <c r="DM85" s="16"/>
      <c r="DN85" s="16"/>
      <c r="DO85" s="16"/>
      <c r="DP85" s="16"/>
      <c r="DQ85" s="16"/>
      <c r="DR85" s="16"/>
      <c r="DS85" s="16"/>
      <c r="DT85" s="16"/>
      <c r="DU85" s="16"/>
      <c r="DV85" s="16"/>
      <c r="DW85" s="16"/>
      <c r="DX85" s="16"/>
      <c r="DY85" s="16"/>
      <c r="DZ85" s="16"/>
      <c r="EA85" s="16"/>
      <c r="EB85" s="16"/>
      <c r="EC85" s="16"/>
      <c r="ED85" s="16"/>
      <c r="EE85" s="16"/>
      <c r="EF85" s="16"/>
      <c r="EG85" s="16"/>
      <c r="EH85" s="16"/>
      <c r="EI85" s="16"/>
      <c r="EJ85" s="16"/>
      <c r="EK85" s="16"/>
      <c r="EL85" s="16"/>
      <c r="EM85" s="16"/>
      <c r="EN85" s="16"/>
      <c r="EO85" s="16"/>
      <c r="EP85" s="16"/>
      <c r="EQ85" s="16"/>
      <c r="ER85" s="16"/>
      <c r="ES85" s="16"/>
      <c r="ET85" s="16"/>
      <c r="EU85" s="16"/>
      <c r="EV85" s="16"/>
      <c r="EW85" s="16"/>
      <c r="EX85" s="16"/>
      <c r="EY85" s="16"/>
      <c r="EZ85" s="16"/>
      <c r="FA85" s="16"/>
      <c r="FB85" s="16"/>
      <c r="FC85" s="16"/>
      <c r="FD85" s="16"/>
      <c r="FE85" s="16"/>
      <c r="FF85" s="16"/>
      <c r="FG85" s="16"/>
      <c r="FH85" s="16"/>
      <c r="FI85" s="16"/>
      <c r="FJ85" s="16"/>
      <c r="FK85" s="16"/>
      <c r="FL85" s="16"/>
      <c r="FM85" s="16"/>
      <c r="FN85" s="16"/>
      <c r="FO85" s="16"/>
      <c r="FP85" s="16"/>
      <c r="FQ85" s="16"/>
      <c r="FR85" s="16"/>
      <c r="FS85" s="16"/>
      <c r="FT85" s="16"/>
      <c r="FU85" s="16"/>
      <c r="FV85" s="16"/>
      <c r="FW85" s="16"/>
      <c r="FX85" s="16"/>
      <c r="FY85" s="16"/>
      <c r="FZ85" s="16"/>
      <c r="GA85" s="16"/>
      <c r="GB85" s="16"/>
      <c r="GC85" s="16"/>
      <c r="GD85" s="16"/>
      <c r="GE85" s="16"/>
      <c r="GF85" s="16"/>
      <c r="GG85" s="16"/>
      <c r="GH85" s="16"/>
      <c r="GI85" s="16"/>
      <c r="GJ85" s="16"/>
      <c r="GK85" s="16"/>
      <c r="GL85" s="16"/>
      <c r="GM85" s="16"/>
      <c r="GN85" s="16"/>
      <c r="GO85" s="16"/>
      <c r="GP85" s="16"/>
      <c r="GQ85" s="16"/>
      <c r="GR85" s="16"/>
      <c r="GS85" s="16"/>
      <c r="GT85" s="16"/>
      <c r="GU85" s="16"/>
      <c r="GV85" s="16"/>
      <c r="GW85" s="16"/>
      <c r="GX85" s="16"/>
      <c r="GY85" s="16"/>
      <c r="GZ85" s="16"/>
      <c r="HA85" s="16"/>
      <c r="HB85" s="16"/>
      <c r="HC85" s="16"/>
      <c r="HD85" s="16"/>
      <c r="HE85" s="16"/>
      <c r="HF85" s="16"/>
      <c r="HG85" s="16"/>
      <c r="HH85" s="16"/>
      <c r="HI85" s="16"/>
      <c r="HJ85" s="16"/>
      <c r="HK85" s="16"/>
      <c r="HL85" s="16"/>
      <c r="HM85" s="16"/>
      <c r="HN85" s="16"/>
      <c r="HO85" s="16"/>
      <c r="HP85" s="16"/>
      <c r="HQ85" s="16"/>
      <c r="HR85" s="16"/>
      <c r="HS85" s="16"/>
      <c r="HT85" s="16"/>
      <c r="HU85" s="16"/>
      <c r="HV85" s="16"/>
      <c r="HW85" s="16"/>
      <c r="HX85" s="16"/>
      <c r="HY85" s="16"/>
      <c r="HZ85" s="16"/>
      <c r="IA85" s="16"/>
      <c r="IB85" s="16"/>
      <c r="IC85" s="16"/>
      <c r="ID85" s="16"/>
      <c r="IE85" s="16"/>
      <c r="IF85" s="16"/>
      <c r="IG85" s="16"/>
      <c r="IH85" s="16"/>
      <c r="II85" s="16"/>
      <c r="IJ85" s="16"/>
      <c r="IK85" s="16"/>
      <c r="IL85" s="103"/>
      <c r="IM85" s="103"/>
      <c r="IN85" s="103"/>
    </row>
    <row r="86" spans="1:256" s="73" customFormat="1" ht="21" customHeight="1">
      <c r="A86" s="85">
        <v>81</v>
      </c>
      <c r="B86" s="67" t="s">
        <v>1513</v>
      </c>
      <c r="C86" s="67" t="s">
        <v>1514</v>
      </c>
      <c r="D86" s="65" t="s">
        <v>241</v>
      </c>
      <c r="E86" s="70">
        <v>0.02</v>
      </c>
      <c r="F86" s="70">
        <v>0.02</v>
      </c>
      <c r="G86" s="65" t="s">
        <v>242</v>
      </c>
      <c r="H86" s="86" t="s">
        <v>243</v>
      </c>
      <c r="I86" s="72">
        <v>58</v>
      </c>
      <c r="J86" s="72">
        <v>58</v>
      </c>
      <c r="K86" s="85"/>
      <c r="L86" s="68" t="s">
        <v>1514</v>
      </c>
      <c r="M86" s="88" t="s">
        <v>241</v>
      </c>
      <c r="O86" s="106" t="s">
        <v>1551</v>
      </c>
      <c r="Q86" s="16">
        <f t="shared" si="2"/>
        <v>1.1599999999999999</v>
      </c>
      <c r="R86" s="107">
        <f t="shared" si="3"/>
        <v>1.1599999999999999</v>
      </c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16"/>
      <c r="EZ86" s="16"/>
      <c r="FA86" s="16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  <c r="GF86" s="16"/>
      <c r="GG86" s="16"/>
      <c r="GH86" s="16"/>
      <c r="GI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T86" s="16"/>
      <c r="GU86" s="16"/>
      <c r="GV86" s="16"/>
      <c r="GW86" s="16"/>
      <c r="GX86" s="16"/>
      <c r="GY86" s="16"/>
      <c r="GZ86" s="16"/>
      <c r="HA86" s="16"/>
      <c r="HB86" s="16"/>
      <c r="HC86" s="16"/>
      <c r="HD86" s="16"/>
      <c r="HE86" s="16"/>
      <c r="HF86" s="16"/>
      <c r="HG86" s="16"/>
      <c r="HH86" s="16"/>
      <c r="HI86" s="16"/>
      <c r="HJ86" s="16"/>
      <c r="HK86" s="16"/>
      <c r="HL86" s="16"/>
      <c r="HM86" s="16"/>
      <c r="HN86" s="16"/>
      <c r="HO86" s="16"/>
      <c r="HP86" s="16"/>
      <c r="HQ86" s="16"/>
      <c r="HR86" s="16"/>
      <c r="HS86" s="16"/>
      <c r="HT86" s="16"/>
      <c r="HU86" s="16"/>
      <c r="HV86" s="16"/>
      <c r="HW86" s="16"/>
      <c r="HX86" s="16"/>
      <c r="HY86" s="16"/>
      <c r="HZ86" s="16"/>
      <c r="IA86" s="16"/>
      <c r="IB86" s="16"/>
      <c r="IC86" s="16"/>
      <c r="ID86" s="16"/>
      <c r="IE86" s="16"/>
      <c r="IF86" s="16"/>
      <c r="IG86" s="16"/>
      <c r="IH86" s="16"/>
      <c r="II86" s="16"/>
      <c r="IJ86" s="16"/>
      <c r="IK86" s="16"/>
      <c r="IL86" s="103"/>
      <c r="IM86" s="103"/>
      <c r="IN86" s="103"/>
    </row>
    <row r="87" spans="1:256" s="73" customFormat="1" ht="21" customHeight="1">
      <c r="A87" s="81">
        <v>82</v>
      </c>
      <c r="B87" s="67" t="s">
        <v>1515</v>
      </c>
      <c r="C87" s="67" t="s">
        <v>275</v>
      </c>
      <c r="D87" s="65" t="s">
        <v>241</v>
      </c>
      <c r="E87" s="70">
        <v>7.8</v>
      </c>
      <c r="F87" s="89">
        <v>7.7</v>
      </c>
      <c r="G87" s="65" t="s">
        <v>242</v>
      </c>
      <c r="H87" s="86" t="s">
        <v>243</v>
      </c>
      <c r="I87" s="72">
        <v>30</v>
      </c>
      <c r="J87" s="72">
        <v>30</v>
      </c>
      <c r="K87" s="85"/>
      <c r="L87" s="68" t="s">
        <v>275</v>
      </c>
      <c r="M87" s="88" t="s">
        <v>241</v>
      </c>
      <c r="O87" s="106" t="s">
        <v>1551</v>
      </c>
      <c r="Q87" s="16">
        <f t="shared" si="2"/>
        <v>234</v>
      </c>
      <c r="R87" s="107">
        <f t="shared" si="3"/>
        <v>231</v>
      </c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DC87" s="16"/>
      <c r="DD87" s="16"/>
      <c r="DE87" s="16"/>
      <c r="DF87" s="16"/>
      <c r="DG87" s="16"/>
      <c r="DH87" s="16"/>
      <c r="DI87" s="16"/>
      <c r="DJ87" s="16"/>
      <c r="DK87" s="16"/>
      <c r="DL87" s="16"/>
      <c r="DM87" s="16"/>
      <c r="DN87" s="16"/>
      <c r="DO87" s="16"/>
      <c r="DP87" s="16"/>
      <c r="DQ87" s="16"/>
      <c r="DR87" s="16"/>
      <c r="DS87" s="16"/>
      <c r="DT87" s="16"/>
      <c r="DU87" s="16"/>
      <c r="DV87" s="16"/>
      <c r="DW87" s="16"/>
      <c r="DX87" s="16"/>
      <c r="DY87" s="16"/>
      <c r="DZ87" s="16"/>
      <c r="EA87" s="16"/>
      <c r="EB87" s="16"/>
      <c r="EC87" s="16"/>
      <c r="ED87" s="16"/>
      <c r="EE87" s="16"/>
      <c r="EF87" s="16"/>
      <c r="EG87" s="16"/>
      <c r="EH87" s="16"/>
      <c r="EI87" s="16"/>
      <c r="EJ87" s="16"/>
      <c r="EK87" s="16"/>
      <c r="EL87" s="16"/>
      <c r="EM87" s="16"/>
      <c r="EN87" s="16"/>
      <c r="EO87" s="16"/>
      <c r="EP87" s="16"/>
      <c r="EQ87" s="16"/>
      <c r="ER87" s="16"/>
      <c r="ES87" s="16"/>
      <c r="ET87" s="16"/>
      <c r="EU87" s="16"/>
      <c r="EV87" s="16"/>
      <c r="EW87" s="16"/>
      <c r="EX87" s="16"/>
      <c r="EY87" s="16"/>
      <c r="EZ87" s="16"/>
      <c r="FA87" s="16"/>
      <c r="FB87" s="16"/>
      <c r="FC87" s="16"/>
      <c r="FD87" s="16"/>
      <c r="FE87" s="16"/>
      <c r="FF87" s="16"/>
      <c r="FG87" s="16"/>
      <c r="FH87" s="16"/>
      <c r="FI87" s="16"/>
      <c r="FJ87" s="16"/>
      <c r="FK87" s="16"/>
      <c r="FL87" s="16"/>
      <c r="FM87" s="16"/>
      <c r="FN87" s="16"/>
      <c r="FO87" s="16"/>
      <c r="FP87" s="16"/>
      <c r="FQ87" s="16"/>
      <c r="FR87" s="16"/>
      <c r="FS87" s="16"/>
      <c r="FT87" s="16"/>
      <c r="FU87" s="16"/>
      <c r="FV87" s="16"/>
      <c r="FW87" s="16"/>
      <c r="FX87" s="16"/>
      <c r="FY87" s="16"/>
      <c r="FZ87" s="16"/>
      <c r="GA87" s="16"/>
      <c r="GB87" s="16"/>
      <c r="GC87" s="16"/>
      <c r="GD87" s="16"/>
      <c r="GE87" s="16"/>
      <c r="GF87" s="16"/>
      <c r="GG87" s="16"/>
      <c r="GH87" s="16"/>
      <c r="GI87" s="16"/>
      <c r="GJ87" s="16"/>
      <c r="GK87" s="16"/>
      <c r="GL87" s="16"/>
      <c r="GM87" s="16"/>
      <c r="GN87" s="16"/>
      <c r="GO87" s="16"/>
      <c r="GP87" s="16"/>
      <c r="GQ87" s="16"/>
      <c r="GR87" s="16"/>
      <c r="GS87" s="16"/>
      <c r="GT87" s="16"/>
      <c r="GU87" s="16"/>
      <c r="GV87" s="16"/>
      <c r="GW87" s="16"/>
      <c r="GX87" s="16"/>
      <c r="GY87" s="16"/>
      <c r="GZ87" s="16"/>
      <c r="HA87" s="16"/>
      <c r="HB87" s="16"/>
      <c r="HC87" s="16"/>
      <c r="HD87" s="16"/>
      <c r="HE87" s="16"/>
      <c r="HF87" s="16"/>
      <c r="HG87" s="16"/>
      <c r="HH87" s="16"/>
      <c r="HI87" s="16"/>
      <c r="HJ87" s="16"/>
      <c r="HK87" s="16"/>
      <c r="HL87" s="16"/>
      <c r="HM87" s="16"/>
      <c r="HN87" s="16"/>
      <c r="HO87" s="16"/>
      <c r="HP87" s="16"/>
      <c r="HQ87" s="16"/>
      <c r="HR87" s="16"/>
      <c r="HS87" s="16"/>
      <c r="HT87" s="16"/>
      <c r="HU87" s="16"/>
      <c r="HV87" s="16"/>
      <c r="HW87" s="16"/>
      <c r="HX87" s="16"/>
      <c r="HY87" s="16"/>
      <c r="HZ87" s="16"/>
      <c r="IA87" s="16"/>
      <c r="IB87" s="16"/>
      <c r="IC87" s="16"/>
      <c r="ID87" s="16"/>
      <c r="IE87" s="16"/>
      <c r="IF87" s="16"/>
      <c r="IG87" s="16"/>
      <c r="IH87" s="16"/>
      <c r="II87" s="16"/>
      <c r="IJ87" s="16"/>
      <c r="IK87" s="16"/>
      <c r="IL87" s="103"/>
      <c r="IM87" s="103"/>
      <c r="IN87" s="103"/>
    </row>
    <row r="88" spans="1:256" s="73" customFormat="1" ht="21" customHeight="1">
      <c r="A88" s="81">
        <v>83</v>
      </c>
      <c r="B88" s="67" t="s">
        <v>1516</v>
      </c>
      <c r="C88" s="67" t="s">
        <v>1517</v>
      </c>
      <c r="D88" s="65" t="s">
        <v>241</v>
      </c>
      <c r="E88" s="70">
        <v>0.65</v>
      </c>
      <c r="F88" s="89">
        <v>1</v>
      </c>
      <c r="G88" s="65" t="s">
        <v>242</v>
      </c>
      <c r="H88" s="86" t="s">
        <v>243</v>
      </c>
      <c r="I88" s="72">
        <v>6</v>
      </c>
      <c r="J88" s="72">
        <v>6</v>
      </c>
      <c r="K88" s="85"/>
      <c r="L88" s="68" t="s">
        <v>1517</v>
      </c>
      <c r="M88" s="88" t="s">
        <v>241</v>
      </c>
      <c r="O88" s="106" t="s">
        <v>1551</v>
      </c>
      <c r="Q88" s="16">
        <f t="shared" si="2"/>
        <v>3.9</v>
      </c>
      <c r="R88" s="107">
        <f t="shared" si="3"/>
        <v>6</v>
      </c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03"/>
      <c r="IM88" s="103"/>
      <c r="IN88" s="103"/>
    </row>
    <row r="89" spans="1:256" s="73" customFormat="1" ht="21" customHeight="1">
      <c r="A89" s="85">
        <v>84</v>
      </c>
      <c r="B89" s="67" t="s">
        <v>602</v>
      </c>
      <c r="C89" s="67" t="s">
        <v>1518</v>
      </c>
      <c r="D89" s="65" t="s">
        <v>241</v>
      </c>
      <c r="E89" s="70">
        <v>0.1</v>
      </c>
      <c r="F89" s="89">
        <v>0.09</v>
      </c>
      <c r="G89" s="65" t="s">
        <v>242</v>
      </c>
      <c r="H89" s="86" t="s">
        <v>243</v>
      </c>
      <c r="I89" s="72">
        <v>16</v>
      </c>
      <c r="J89" s="72">
        <v>16</v>
      </c>
      <c r="K89" s="85"/>
      <c r="L89" s="68" t="s">
        <v>1518</v>
      </c>
      <c r="M89" s="88" t="s">
        <v>241</v>
      </c>
      <c r="O89" s="106" t="s">
        <v>1551</v>
      </c>
      <c r="Q89" s="16">
        <f t="shared" si="2"/>
        <v>1.6</v>
      </c>
      <c r="R89" s="107">
        <f t="shared" si="3"/>
        <v>1.44</v>
      </c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  <c r="DV89" s="16"/>
      <c r="DW89" s="16"/>
      <c r="DX89" s="16"/>
      <c r="DY89" s="16"/>
      <c r="DZ89" s="16"/>
      <c r="EA89" s="16"/>
      <c r="EB89" s="16"/>
      <c r="EC89" s="16"/>
      <c r="ED89" s="16"/>
      <c r="EE89" s="16"/>
      <c r="EF89" s="16"/>
      <c r="EG89" s="16"/>
      <c r="EH89" s="16"/>
      <c r="EI89" s="16"/>
      <c r="EJ89" s="16"/>
      <c r="EK89" s="16"/>
      <c r="EL89" s="16"/>
      <c r="EM89" s="16"/>
      <c r="EN89" s="16"/>
      <c r="EO89" s="16"/>
      <c r="EP89" s="16"/>
      <c r="EQ89" s="16"/>
      <c r="ER89" s="16"/>
      <c r="ES89" s="16"/>
      <c r="ET89" s="16"/>
      <c r="EU89" s="16"/>
      <c r="EV89" s="16"/>
      <c r="EW89" s="16"/>
      <c r="EX89" s="16"/>
      <c r="EY89" s="16"/>
      <c r="EZ89" s="16"/>
      <c r="FA89" s="16"/>
      <c r="FB89" s="16"/>
      <c r="FC89" s="16"/>
      <c r="FD89" s="16"/>
      <c r="FE89" s="16"/>
      <c r="FF89" s="16"/>
      <c r="FG89" s="16"/>
      <c r="FH89" s="16"/>
      <c r="FI89" s="16"/>
      <c r="FJ89" s="16"/>
      <c r="FK89" s="16"/>
      <c r="FL89" s="16"/>
      <c r="FM89" s="16"/>
      <c r="FN89" s="16"/>
      <c r="FO89" s="16"/>
      <c r="FP89" s="16"/>
      <c r="FQ89" s="16"/>
      <c r="FR89" s="16"/>
      <c r="FS89" s="16"/>
      <c r="FT89" s="16"/>
      <c r="FU89" s="16"/>
      <c r="FV89" s="16"/>
      <c r="FW89" s="16"/>
      <c r="FX89" s="16"/>
      <c r="FY89" s="16"/>
      <c r="FZ89" s="16"/>
      <c r="GA89" s="16"/>
      <c r="GB89" s="16"/>
      <c r="GC89" s="16"/>
      <c r="GD89" s="16"/>
      <c r="GE89" s="16"/>
      <c r="GF89" s="16"/>
      <c r="GG89" s="16"/>
      <c r="GH89" s="16"/>
      <c r="GI89" s="16"/>
      <c r="GJ89" s="16"/>
      <c r="GK89" s="16"/>
      <c r="GL89" s="16"/>
      <c r="GM89" s="16"/>
      <c r="GN89" s="16"/>
      <c r="GO89" s="16"/>
      <c r="GP89" s="16"/>
      <c r="GQ89" s="16"/>
      <c r="GR89" s="16"/>
      <c r="GS89" s="16"/>
      <c r="GT89" s="16"/>
      <c r="GU89" s="16"/>
      <c r="GV89" s="16"/>
      <c r="GW89" s="16"/>
      <c r="GX89" s="16"/>
      <c r="GY89" s="16"/>
      <c r="GZ89" s="16"/>
      <c r="HA89" s="16"/>
      <c r="HB89" s="16"/>
      <c r="HC89" s="16"/>
      <c r="HD89" s="16"/>
      <c r="HE89" s="16"/>
      <c r="HF89" s="16"/>
      <c r="HG89" s="16"/>
      <c r="HH89" s="16"/>
      <c r="HI89" s="16"/>
      <c r="HJ89" s="16"/>
      <c r="HK89" s="16"/>
      <c r="HL89" s="16"/>
      <c r="HM89" s="16"/>
      <c r="HN89" s="16"/>
      <c r="HO89" s="16"/>
      <c r="HP89" s="16"/>
      <c r="HQ89" s="16"/>
      <c r="HR89" s="16"/>
      <c r="HS89" s="16"/>
      <c r="HT89" s="16"/>
      <c r="HU89" s="16"/>
      <c r="HV89" s="16"/>
      <c r="HW89" s="16"/>
      <c r="HX89" s="16"/>
      <c r="HY89" s="16"/>
      <c r="HZ89" s="16"/>
      <c r="IA89" s="16"/>
      <c r="IB89" s="16"/>
      <c r="IC89" s="16"/>
      <c r="ID89" s="16"/>
      <c r="IE89" s="16"/>
      <c r="IF89" s="16"/>
      <c r="IG89" s="16"/>
      <c r="IH89" s="16"/>
      <c r="II89" s="16"/>
      <c r="IJ89" s="16"/>
      <c r="IK89" s="16"/>
      <c r="IL89" s="103"/>
      <c r="IM89" s="103"/>
      <c r="IN89" s="103"/>
    </row>
    <row r="90" spans="1:256" s="73" customFormat="1" ht="21" customHeight="1">
      <c r="A90" s="85">
        <v>85</v>
      </c>
      <c r="B90" s="67" t="s">
        <v>1519</v>
      </c>
      <c r="C90" s="67" t="s">
        <v>1520</v>
      </c>
      <c r="D90" s="65" t="s">
        <v>241</v>
      </c>
      <c r="E90" s="70">
        <v>9.3000000000000007</v>
      </c>
      <c r="F90" s="70">
        <v>9.3000000000000007</v>
      </c>
      <c r="G90" s="65" t="s">
        <v>242</v>
      </c>
      <c r="H90" s="86" t="s">
        <v>243</v>
      </c>
      <c r="I90" s="72">
        <v>20</v>
      </c>
      <c r="J90" s="72">
        <v>20</v>
      </c>
      <c r="K90" s="85"/>
      <c r="L90" s="68" t="s">
        <v>1520</v>
      </c>
      <c r="M90" s="88" t="s">
        <v>241</v>
      </c>
      <c r="O90" s="106" t="s">
        <v>1551</v>
      </c>
      <c r="Q90" s="16">
        <f t="shared" si="2"/>
        <v>186</v>
      </c>
      <c r="R90" s="107">
        <f t="shared" si="3"/>
        <v>186</v>
      </c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  <c r="DX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J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U90" s="16"/>
      <c r="EV90" s="16"/>
      <c r="EW90" s="16"/>
      <c r="EX90" s="16"/>
      <c r="EY90" s="16"/>
      <c r="EZ90" s="16"/>
      <c r="FA90" s="16"/>
      <c r="FB90" s="16"/>
      <c r="FC90" s="16"/>
      <c r="FD90" s="16"/>
      <c r="FE90" s="16"/>
      <c r="FF90" s="16"/>
      <c r="FG90" s="16"/>
      <c r="FH90" s="16"/>
      <c r="FI90" s="16"/>
      <c r="FJ90" s="16"/>
      <c r="FK90" s="16"/>
      <c r="FL90" s="16"/>
      <c r="FM90" s="16"/>
      <c r="FN90" s="16"/>
      <c r="FO90" s="16"/>
      <c r="FP90" s="16"/>
      <c r="FQ90" s="16"/>
      <c r="FR90" s="16"/>
      <c r="FS90" s="16"/>
      <c r="FT90" s="16"/>
      <c r="FU90" s="16"/>
      <c r="FV90" s="16"/>
      <c r="FW90" s="16"/>
      <c r="FX90" s="16"/>
      <c r="FY90" s="16"/>
      <c r="FZ90" s="16"/>
      <c r="GA90" s="16"/>
      <c r="GB90" s="16"/>
      <c r="GC90" s="16"/>
      <c r="GD90" s="16"/>
      <c r="GE90" s="16"/>
      <c r="GF90" s="16"/>
      <c r="GG90" s="16"/>
      <c r="GH90" s="16"/>
      <c r="GI90" s="16"/>
      <c r="GJ90" s="16"/>
      <c r="GK90" s="16"/>
      <c r="GL90" s="16"/>
      <c r="GM90" s="16"/>
      <c r="GN90" s="16"/>
      <c r="GO90" s="16"/>
      <c r="GP90" s="16"/>
      <c r="GQ90" s="16"/>
      <c r="GR90" s="16"/>
      <c r="GS90" s="16"/>
      <c r="GT90" s="16"/>
      <c r="GU90" s="16"/>
      <c r="GV90" s="16"/>
      <c r="GW90" s="16"/>
      <c r="GX90" s="16"/>
      <c r="GY90" s="16"/>
      <c r="GZ90" s="16"/>
      <c r="HA90" s="16"/>
      <c r="HB90" s="16"/>
      <c r="HC90" s="16"/>
      <c r="HD90" s="16"/>
      <c r="HE90" s="16"/>
      <c r="HF90" s="16"/>
      <c r="HG90" s="16"/>
      <c r="HH90" s="16"/>
      <c r="HI90" s="16"/>
      <c r="HJ90" s="16"/>
      <c r="HK90" s="16"/>
      <c r="HL90" s="16"/>
      <c r="HM90" s="16"/>
      <c r="HN90" s="16"/>
      <c r="HO90" s="16"/>
      <c r="HP90" s="16"/>
      <c r="HQ90" s="16"/>
      <c r="HR90" s="16"/>
      <c r="HS90" s="16"/>
      <c r="HT90" s="16"/>
      <c r="HU90" s="16"/>
      <c r="HV90" s="16"/>
      <c r="HW90" s="16"/>
      <c r="HX90" s="16"/>
      <c r="HY90" s="16"/>
      <c r="HZ90" s="16"/>
      <c r="IA90" s="16"/>
      <c r="IB90" s="16"/>
      <c r="IC90" s="16"/>
      <c r="ID90" s="16"/>
      <c r="IE90" s="16"/>
      <c r="IF90" s="16"/>
      <c r="IG90" s="16"/>
      <c r="IH90" s="16"/>
      <c r="II90" s="16"/>
      <c r="IJ90" s="16"/>
      <c r="IK90" s="16"/>
      <c r="IL90" s="103"/>
      <c r="IM90" s="103"/>
      <c r="IN90" s="103"/>
    </row>
    <row r="91" spans="1:256" s="73" customFormat="1" ht="21" customHeight="1">
      <c r="A91" s="81">
        <v>86</v>
      </c>
      <c r="B91" s="67" t="s">
        <v>1521</v>
      </c>
      <c r="C91" s="67" t="s">
        <v>1522</v>
      </c>
      <c r="D91" s="65" t="s">
        <v>241</v>
      </c>
      <c r="E91" s="70">
        <v>2.5</v>
      </c>
      <c r="F91" s="89">
        <v>3.1</v>
      </c>
      <c r="G91" s="65" t="s">
        <v>242</v>
      </c>
      <c r="H91" s="86" t="s">
        <v>243</v>
      </c>
      <c r="I91" s="72">
        <v>30</v>
      </c>
      <c r="J91" s="72">
        <v>30</v>
      </c>
      <c r="K91" s="85"/>
      <c r="L91" s="68" t="s">
        <v>1522</v>
      </c>
      <c r="M91" s="88" t="s">
        <v>241</v>
      </c>
      <c r="O91" s="106" t="s">
        <v>1551</v>
      </c>
      <c r="Q91" s="16">
        <f t="shared" si="2"/>
        <v>75</v>
      </c>
      <c r="R91" s="107">
        <f t="shared" si="3"/>
        <v>93</v>
      </c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F91" s="16"/>
      <c r="CG91" s="16"/>
      <c r="CH91" s="16"/>
      <c r="CI91" s="16"/>
      <c r="CJ91" s="16"/>
      <c r="CK91" s="16"/>
      <c r="CL91" s="16"/>
      <c r="CM91" s="16"/>
      <c r="CN91" s="16"/>
      <c r="CO91" s="16"/>
      <c r="CP91" s="16"/>
      <c r="CQ91" s="16"/>
      <c r="CR91" s="16"/>
      <c r="CS91" s="16"/>
      <c r="CT91" s="16"/>
      <c r="CU91" s="16"/>
      <c r="CV91" s="16"/>
      <c r="CW91" s="16"/>
      <c r="CX91" s="16"/>
      <c r="CY91" s="16"/>
      <c r="CZ91" s="16"/>
      <c r="DA91" s="16"/>
      <c r="DB91" s="16"/>
      <c r="DC91" s="16"/>
      <c r="DD91" s="16"/>
      <c r="DE91" s="16"/>
      <c r="DF91" s="16"/>
      <c r="DG91" s="16"/>
      <c r="DH91" s="16"/>
      <c r="DI91" s="16"/>
      <c r="DJ91" s="16"/>
      <c r="DK91" s="16"/>
      <c r="DL91" s="16"/>
      <c r="DM91" s="16"/>
      <c r="DN91" s="16"/>
      <c r="DO91" s="16"/>
      <c r="DP91" s="16"/>
      <c r="DQ91" s="16"/>
      <c r="DR91" s="16"/>
      <c r="DS91" s="16"/>
      <c r="DT91" s="16"/>
      <c r="DU91" s="16"/>
      <c r="DV91" s="16"/>
      <c r="DW91" s="16"/>
      <c r="DX91" s="16"/>
      <c r="DY91" s="16"/>
      <c r="DZ91" s="16"/>
      <c r="EA91" s="16"/>
      <c r="EB91" s="16"/>
      <c r="EC91" s="16"/>
      <c r="ED91" s="16"/>
      <c r="EE91" s="16"/>
      <c r="EF91" s="16"/>
      <c r="EG91" s="16"/>
      <c r="EH91" s="16"/>
      <c r="EI91" s="16"/>
      <c r="EJ91" s="16"/>
      <c r="EK91" s="16"/>
      <c r="EL91" s="16"/>
      <c r="EM91" s="16"/>
      <c r="EN91" s="16"/>
      <c r="EO91" s="16"/>
      <c r="EP91" s="16"/>
      <c r="EQ91" s="16"/>
      <c r="ER91" s="16"/>
      <c r="ES91" s="16"/>
      <c r="ET91" s="16"/>
      <c r="EU91" s="16"/>
      <c r="EV91" s="16"/>
      <c r="EW91" s="16"/>
      <c r="EX91" s="16"/>
      <c r="EY91" s="16"/>
      <c r="EZ91" s="16"/>
      <c r="FA91" s="16"/>
      <c r="FB91" s="16"/>
      <c r="FC91" s="16"/>
      <c r="FD91" s="16"/>
      <c r="FE91" s="16"/>
      <c r="FF91" s="16"/>
      <c r="FG91" s="16"/>
      <c r="FH91" s="16"/>
      <c r="FI91" s="16"/>
      <c r="FJ91" s="16"/>
      <c r="FK91" s="16"/>
      <c r="FL91" s="16"/>
      <c r="FM91" s="16"/>
      <c r="FN91" s="16"/>
      <c r="FO91" s="16"/>
      <c r="FP91" s="16"/>
      <c r="FQ91" s="16"/>
      <c r="FR91" s="16"/>
      <c r="FS91" s="16"/>
      <c r="FT91" s="16"/>
      <c r="FU91" s="16"/>
      <c r="FV91" s="16"/>
      <c r="FW91" s="16"/>
      <c r="FX91" s="16"/>
      <c r="FY91" s="16"/>
      <c r="FZ91" s="16"/>
      <c r="GA91" s="16"/>
      <c r="GB91" s="16"/>
      <c r="GC91" s="16"/>
      <c r="GD91" s="16"/>
      <c r="GE91" s="16"/>
      <c r="GF91" s="16"/>
      <c r="GG91" s="16"/>
      <c r="GH91" s="16"/>
      <c r="GI91" s="16"/>
      <c r="GJ91" s="16"/>
      <c r="GK91" s="16"/>
      <c r="GL91" s="16"/>
      <c r="GM91" s="16"/>
      <c r="GN91" s="16"/>
      <c r="GO91" s="16"/>
      <c r="GP91" s="16"/>
      <c r="GQ91" s="16"/>
      <c r="GR91" s="16"/>
      <c r="GS91" s="16"/>
      <c r="GT91" s="16"/>
      <c r="GU91" s="16"/>
      <c r="GV91" s="16"/>
      <c r="GW91" s="16"/>
      <c r="GX91" s="16"/>
      <c r="GY91" s="16"/>
      <c r="GZ91" s="16"/>
      <c r="HA91" s="16"/>
      <c r="HB91" s="16"/>
      <c r="HC91" s="16"/>
      <c r="HD91" s="16"/>
      <c r="HE91" s="16"/>
      <c r="HF91" s="16"/>
      <c r="HG91" s="16"/>
      <c r="HH91" s="16"/>
      <c r="HI91" s="16"/>
      <c r="HJ91" s="16"/>
      <c r="HK91" s="16"/>
      <c r="HL91" s="16"/>
      <c r="HM91" s="16"/>
      <c r="HN91" s="16"/>
      <c r="HO91" s="16"/>
      <c r="HP91" s="16"/>
      <c r="HQ91" s="16"/>
      <c r="HR91" s="16"/>
      <c r="HS91" s="16"/>
      <c r="HT91" s="16"/>
      <c r="HU91" s="16"/>
      <c r="HV91" s="16"/>
      <c r="HW91" s="16"/>
      <c r="HX91" s="16"/>
      <c r="HY91" s="16"/>
      <c r="HZ91" s="16"/>
      <c r="IA91" s="16"/>
      <c r="IB91" s="16"/>
      <c r="IC91" s="16"/>
      <c r="ID91" s="16"/>
      <c r="IE91" s="16"/>
      <c r="IF91" s="16"/>
      <c r="IG91" s="16"/>
      <c r="IH91" s="16"/>
      <c r="II91" s="16"/>
      <c r="IJ91" s="16"/>
      <c r="IK91" s="16"/>
      <c r="IL91" s="103"/>
      <c r="IM91" s="103"/>
      <c r="IN91" s="103"/>
    </row>
    <row r="92" spans="1:256" s="73" customFormat="1" ht="21" customHeight="1">
      <c r="A92" s="81">
        <v>87</v>
      </c>
      <c r="B92" s="67" t="s">
        <v>1523</v>
      </c>
      <c r="C92" s="67" t="s">
        <v>1524</v>
      </c>
      <c r="D92" s="65" t="s">
        <v>241</v>
      </c>
      <c r="E92" s="70">
        <v>2</v>
      </c>
      <c r="F92" s="70">
        <v>2</v>
      </c>
      <c r="G92" s="65" t="s">
        <v>242</v>
      </c>
      <c r="H92" s="86" t="s">
        <v>243</v>
      </c>
      <c r="I92" s="72">
        <v>20</v>
      </c>
      <c r="J92" s="72">
        <v>20</v>
      </c>
      <c r="K92" s="85"/>
      <c r="L92" s="68" t="s">
        <v>1524</v>
      </c>
      <c r="M92" s="88" t="s">
        <v>241</v>
      </c>
      <c r="O92" s="106" t="s">
        <v>1551</v>
      </c>
      <c r="Q92" s="16">
        <f t="shared" si="2"/>
        <v>40</v>
      </c>
      <c r="R92" s="107">
        <f t="shared" si="3"/>
        <v>40</v>
      </c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  <c r="CN92" s="16"/>
      <c r="CO92" s="16"/>
      <c r="CP92" s="16"/>
      <c r="CQ92" s="16"/>
      <c r="CR92" s="16"/>
      <c r="CS92" s="16"/>
      <c r="CT92" s="16"/>
      <c r="CU92" s="16"/>
      <c r="CV92" s="16"/>
      <c r="CW92" s="16"/>
      <c r="CX92" s="16"/>
      <c r="CY92" s="16"/>
      <c r="CZ92" s="16"/>
      <c r="DA92" s="16"/>
      <c r="DB92" s="16"/>
      <c r="DC92" s="16"/>
      <c r="DD92" s="16"/>
      <c r="DE92" s="16"/>
      <c r="DF92" s="16"/>
      <c r="DG92" s="16"/>
      <c r="DH92" s="16"/>
      <c r="DI92" s="16"/>
      <c r="DJ92" s="16"/>
      <c r="DK92" s="16"/>
      <c r="DL92" s="16"/>
      <c r="DM92" s="16"/>
      <c r="DN92" s="16"/>
      <c r="DO92" s="16"/>
      <c r="DP92" s="16"/>
      <c r="DQ92" s="16"/>
      <c r="DR92" s="16"/>
      <c r="DS92" s="16"/>
      <c r="DT92" s="16"/>
      <c r="DU92" s="16"/>
      <c r="DV92" s="16"/>
      <c r="DW92" s="16"/>
      <c r="DX92" s="16"/>
      <c r="DY92" s="16"/>
      <c r="DZ92" s="16"/>
      <c r="EA92" s="16"/>
      <c r="EB92" s="16"/>
      <c r="EC92" s="16"/>
      <c r="ED92" s="16"/>
      <c r="EE92" s="16"/>
      <c r="EF92" s="16"/>
      <c r="EG92" s="16"/>
      <c r="EH92" s="16"/>
      <c r="EI92" s="16"/>
      <c r="EJ92" s="16"/>
      <c r="EK92" s="16"/>
      <c r="EL92" s="16"/>
      <c r="EM92" s="16"/>
      <c r="EN92" s="16"/>
      <c r="EO92" s="16"/>
      <c r="EP92" s="16"/>
      <c r="EQ92" s="16"/>
      <c r="ER92" s="16"/>
      <c r="ES92" s="16"/>
      <c r="ET92" s="16"/>
      <c r="EU92" s="16"/>
      <c r="EV92" s="16"/>
      <c r="EW92" s="16"/>
      <c r="EX92" s="16"/>
      <c r="EY92" s="16"/>
      <c r="EZ92" s="16"/>
      <c r="FA92" s="16"/>
      <c r="FB92" s="16"/>
      <c r="FC92" s="16"/>
      <c r="FD92" s="16"/>
      <c r="FE92" s="16"/>
      <c r="FF92" s="16"/>
      <c r="FG92" s="16"/>
      <c r="FH92" s="16"/>
      <c r="FI92" s="16"/>
      <c r="FJ92" s="16"/>
      <c r="FK92" s="16"/>
      <c r="FL92" s="16"/>
      <c r="FM92" s="16"/>
      <c r="FN92" s="16"/>
      <c r="FO92" s="16"/>
      <c r="FP92" s="16"/>
      <c r="FQ92" s="16"/>
      <c r="FR92" s="16"/>
      <c r="FS92" s="16"/>
      <c r="FT92" s="16"/>
      <c r="FU92" s="16"/>
      <c r="FV92" s="16"/>
      <c r="FW92" s="16"/>
      <c r="FX92" s="16"/>
      <c r="FY92" s="16"/>
      <c r="FZ92" s="16"/>
      <c r="GA92" s="16"/>
      <c r="GB92" s="16"/>
      <c r="GC92" s="16"/>
      <c r="GD92" s="16"/>
      <c r="GE92" s="16"/>
      <c r="GF92" s="16"/>
      <c r="GG92" s="16"/>
      <c r="GH92" s="16"/>
      <c r="GI92" s="16"/>
      <c r="GJ92" s="16"/>
      <c r="GK92" s="16"/>
      <c r="GL92" s="16"/>
      <c r="GM92" s="16"/>
      <c r="GN92" s="16"/>
      <c r="GO92" s="16"/>
      <c r="GP92" s="16"/>
      <c r="GQ92" s="16"/>
      <c r="GR92" s="16"/>
      <c r="GS92" s="16"/>
      <c r="GT92" s="16"/>
      <c r="GU92" s="16"/>
      <c r="GV92" s="16"/>
      <c r="GW92" s="16"/>
      <c r="GX92" s="16"/>
      <c r="GY92" s="16"/>
      <c r="GZ92" s="16"/>
      <c r="HA92" s="16"/>
      <c r="HB92" s="16"/>
      <c r="HC92" s="16"/>
      <c r="HD92" s="16"/>
      <c r="HE92" s="16"/>
      <c r="HF92" s="16"/>
      <c r="HG92" s="16"/>
      <c r="HH92" s="16"/>
      <c r="HI92" s="16"/>
      <c r="HJ92" s="16"/>
      <c r="HK92" s="16"/>
      <c r="HL92" s="16"/>
      <c r="HM92" s="16"/>
      <c r="HN92" s="16"/>
      <c r="HO92" s="16"/>
      <c r="HP92" s="16"/>
      <c r="HQ92" s="16"/>
      <c r="HR92" s="16"/>
      <c r="HS92" s="16"/>
      <c r="HT92" s="16"/>
      <c r="HU92" s="16"/>
      <c r="HV92" s="16"/>
      <c r="HW92" s="16"/>
      <c r="HX92" s="16"/>
      <c r="HY92" s="16"/>
      <c r="HZ92" s="16"/>
      <c r="IA92" s="16"/>
      <c r="IB92" s="16"/>
      <c r="IC92" s="16"/>
      <c r="ID92" s="16"/>
      <c r="IE92" s="16"/>
      <c r="IF92" s="16"/>
      <c r="IG92" s="16"/>
      <c r="IH92" s="16"/>
      <c r="II92" s="16"/>
      <c r="IJ92" s="16"/>
      <c r="IK92" s="16"/>
      <c r="IL92" s="103"/>
      <c r="IM92" s="103"/>
      <c r="IN92" s="103"/>
    </row>
    <row r="93" spans="1:256" s="73" customFormat="1" ht="21" customHeight="1">
      <c r="A93" s="85">
        <v>88</v>
      </c>
      <c r="B93" s="67" t="s">
        <v>1525</v>
      </c>
      <c r="C93" s="67" t="s">
        <v>1526</v>
      </c>
      <c r="D93" s="65" t="s">
        <v>241</v>
      </c>
      <c r="E93" s="70">
        <v>3.9</v>
      </c>
      <c r="F93" s="70">
        <v>3.9</v>
      </c>
      <c r="G93" s="65" t="s">
        <v>242</v>
      </c>
      <c r="H93" s="86" t="s">
        <v>243</v>
      </c>
      <c r="I93" s="72">
        <v>18</v>
      </c>
      <c r="J93" s="72">
        <v>18</v>
      </c>
      <c r="K93" s="85"/>
      <c r="L93" s="68" t="s">
        <v>1526</v>
      </c>
      <c r="M93" s="88" t="s">
        <v>241</v>
      </c>
      <c r="O93" s="106" t="s">
        <v>1551</v>
      </c>
      <c r="Q93" s="16">
        <f t="shared" si="2"/>
        <v>70.2</v>
      </c>
      <c r="R93" s="107">
        <f t="shared" si="3"/>
        <v>70.2</v>
      </c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F93" s="16"/>
      <c r="CG93" s="16"/>
      <c r="CH93" s="16"/>
      <c r="CI93" s="16"/>
      <c r="CJ93" s="16"/>
      <c r="CK93" s="16"/>
      <c r="CL93" s="16"/>
      <c r="CM93" s="16"/>
      <c r="CN93" s="16"/>
      <c r="CO93" s="16"/>
      <c r="CP93" s="16"/>
      <c r="CQ93" s="16"/>
      <c r="CR93" s="16"/>
      <c r="CS93" s="16"/>
      <c r="CT93" s="16"/>
      <c r="CU93" s="16"/>
      <c r="CV93" s="16"/>
      <c r="CW93" s="16"/>
      <c r="CX93" s="16"/>
      <c r="CY93" s="16"/>
      <c r="CZ93" s="16"/>
      <c r="DA93" s="16"/>
      <c r="DB93" s="16"/>
      <c r="DC93" s="16"/>
      <c r="DD93" s="16"/>
      <c r="DE93" s="16"/>
      <c r="DF93" s="16"/>
      <c r="DG93" s="16"/>
      <c r="DH93" s="16"/>
      <c r="DI93" s="16"/>
      <c r="DJ93" s="16"/>
      <c r="DK93" s="16"/>
      <c r="DL93" s="16"/>
      <c r="DM93" s="16"/>
      <c r="DN93" s="16"/>
      <c r="DO93" s="16"/>
      <c r="DP93" s="16"/>
      <c r="DQ93" s="16"/>
      <c r="DR93" s="16"/>
      <c r="DS93" s="16"/>
      <c r="DT93" s="16"/>
      <c r="DU93" s="16"/>
      <c r="DV93" s="16"/>
      <c r="DW93" s="16"/>
      <c r="DX93" s="16"/>
      <c r="DY93" s="16"/>
      <c r="DZ93" s="16"/>
      <c r="EA93" s="16"/>
      <c r="EB93" s="16"/>
      <c r="EC93" s="16"/>
      <c r="ED93" s="16"/>
      <c r="EE93" s="16"/>
      <c r="EF93" s="16"/>
      <c r="EG93" s="16"/>
      <c r="EH93" s="16"/>
      <c r="EI93" s="16"/>
      <c r="EJ93" s="16"/>
      <c r="EK93" s="16"/>
      <c r="EL93" s="16"/>
      <c r="EM93" s="16"/>
      <c r="EN93" s="16"/>
      <c r="EO93" s="16"/>
      <c r="EP93" s="16"/>
      <c r="EQ93" s="16"/>
      <c r="ER93" s="16"/>
      <c r="ES93" s="16"/>
      <c r="ET93" s="16"/>
      <c r="EU93" s="16"/>
      <c r="EV93" s="16"/>
      <c r="EW93" s="16"/>
      <c r="EX93" s="16"/>
      <c r="EY93" s="16"/>
      <c r="EZ93" s="16"/>
      <c r="FA93" s="16"/>
      <c r="FB93" s="16"/>
      <c r="FC93" s="16"/>
      <c r="FD93" s="16"/>
      <c r="FE93" s="16"/>
      <c r="FF93" s="16"/>
      <c r="FG93" s="16"/>
      <c r="FH93" s="16"/>
      <c r="FI93" s="16"/>
      <c r="FJ93" s="16"/>
      <c r="FK93" s="16"/>
      <c r="FL93" s="16"/>
      <c r="FM93" s="16"/>
      <c r="FN93" s="16"/>
      <c r="FO93" s="16"/>
      <c r="FP93" s="16"/>
      <c r="FQ93" s="16"/>
      <c r="FR93" s="16"/>
      <c r="FS93" s="16"/>
      <c r="FT93" s="16"/>
      <c r="FU93" s="16"/>
      <c r="FV93" s="16"/>
      <c r="FW93" s="16"/>
      <c r="FX93" s="16"/>
      <c r="FY93" s="16"/>
      <c r="FZ93" s="16"/>
      <c r="GA93" s="16"/>
      <c r="GB93" s="16"/>
      <c r="GC93" s="16"/>
      <c r="GD93" s="16"/>
      <c r="GE93" s="16"/>
      <c r="GF93" s="16"/>
      <c r="GG93" s="16"/>
      <c r="GH93" s="16"/>
      <c r="GI93" s="16"/>
      <c r="GJ93" s="16"/>
      <c r="GK93" s="16"/>
      <c r="GL93" s="16"/>
      <c r="GM93" s="16"/>
      <c r="GN93" s="16"/>
      <c r="GO93" s="16"/>
      <c r="GP93" s="16"/>
      <c r="GQ93" s="16"/>
      <c r="GR93" s="16"/>
      <c r="GS93" s="16"/>
      <c r="GT93" s="16"/>
      <c r="GU93" s="16"/>
      <c r="GV93" s="16"/>
      <c r="GW93" s="16"/>
      <c r="GX93" s="16"/>
      <c r="GY93" s="16"/>
      <c r="GZ93" s="16"/>
      <c r="HA93" s="16"/>
      <c r="HB93" s="16"/>
      <c r="HC93" s="16"/>
      <c r="HD93" s="16"/>
      <c r="HE93" s="16"/>
      <c r="HF93" s="16"/>
      <c r="HG93" s="16"/>
      <c r="HH93" s="16"/>
      <c r="HI93" s="16"/>
      <c r="HJ93" s="16"/>
      <c r="HK93" s="16"/>
      <c r="HL93" s="16"/>
      <c r="HM93" s="16"/>
      <c r="HN93" s="16"/>
      <c r="HO93" s="16"/>
      <c r="HP93" s="16"/>
      <c r="HQ93" s="16"/>
      <c r="HR93" s="16"/>
      <c r="HS93" s="16"/>
      <c r="HT93" s="16"/>
      <c r="HU93" s="16"/>
      <c r="HV93" s="16"/>
      <c r="HW93" s="16"/>
      <c r="HX93" s="16"/>
      <c r="HY93" s="16"/>
      <c r="HZ93" s="16"/>
      <c r="IA93" s="16"/>
      <c r="IB93" s="16"/>
      <c r="IC93" s="16"/>
      <c r="ID93" s="16"/>
      <c r="IE93" s="16"/>
      <c r="IF93" s="16"/>
      <c r="IG93" s="16"/>
      <c r="IH93" s="16"/>
      <c r="II93" s="16"/>
      <c r="IJ93" s="16"/>
      <c r="IK93" s="16"/>
      <c r="IL93" s="103"/>
      <c r="IM93" s="103"/>
      <c r="IN93" s="103"/>
    </row>
    <row r="94" spans="1:256" s="73" customFormat="1" ht="21" customHeight="1">
      <c r="A94" s="85">
        <v>89</v>
      </c>
      <c r="B94" s="67" t="s">
        <v>1527</v>
      </c>
      <c r="C94" s="67" t="s">
        <v>1528</v>
      </c>
      <c r="D94" s="65" t="s">
        <v>241</v>
      </c>
      <c r="E94" s="70">
        <v>7</v>
      </c>
      <c r="F94" s="70">
        <v>7</v>
      </c>
      <c r="G94" s="65" t="s">
        <v>242</v>
      </c>
      <c r="H94" s="86" t="s">
        <v>243</v>
      </c>
      <c r="I94" s="72">
        <v>20</v>
      </c>
      <c r="J94" s="72">
        <v>20</v>
      </c>
      <c r="K94" s="85"/>
      <c r="L94" s="68" t="s">
        <v>1528</v>
      </c>
      <c r="M94" s="88" t="s">
        <v>241</v>
      </c>
      <c r="O94" s="106" t="s">
        <v>1551</v>
      </c>
      <c r="Q94" s="16">
        <f t="shared" si="2"/>
        <v>140</v>
      </c>
      <c r="R94" s="107">
        <f t="shared" si="3"/>
        <v>140</v>
      </c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  <c r="CE94" s="16"/>
      <c r="CF94" s="16"/>
      <c r="CG94" s="16"/>
      <c r="CH94" s="16"/>
      <c r="CI94" s="16"/>
      <c r="CJ94" s="16"/>
      <c r="CK94" s="16"/>
      <c r="CL94" s="16"/>
      <c r="CM94" s="16"/>
      <c r="CN94" s="16"/>
      <c r="CO94" s="16"/>
      <c r="CP94" s="16"/>
      <c r="CQ94" s="16"/>
      <c r="CR94" s="16"/>
      <c r="CS94" s="16"/>
      <c r="CT94" s="16"/>
      <c r="CU94" s="16"/>
      <c r="CV94" s="16"/>
      <c r="CW94" s="16"/>
      <c r="CX94" s="16"/>
      <c r="CY94" s="16"/>
      <c r="CZ94" s="16"/>
      <c r="DA94" s="16"/>
      <c r="DB94" s="16"/>
      <c r="DC94" s="16"/>
      <c r="DD94" s="16"/>
      <c r="DE94" s="16"/>
      <c r="DF94" s="16"/>
      <c r="DG94" s="16"/>
      <c r="DH94" s="16"/>
      <c r="DI94" s="16"/>
      <c r="DJ94" s="16"/>
      <c r="DK94" s="16"/>
      <c r="DL94" s="16"/>
      <c r="DM94" s="16"/>
      <c r="DN94" s="16"/>
      <c r="DO94" s="16"/>
      <c r="DP94" s="16"/>
      <c r="DQ94" s="16"/>
      <c r="DR94" s="16"/>
      <c r="DS94" s="16"/>
      <c r="DT94" s="16"/>
      <c r="DU94" s="16"/>
      <c r="DV94" s="16"/>
      <c r="DW94" s="16"/>
      <c r="DX94" s="16"/>
      <c r="DY94" s="16"/>
      <c r="DZ94" s="16"/>
      <c r="EA94" s="16"/>
      <c r="EB94" s="16"/>
      <c r="EC94" s="16"/>
      <c r="ED94" s="16"/>
      <c r="EE94" s="16"/>
      <c r="EF94" s="16"/>
      <c r="EG94" s="16"/>
      <c r="EH94" s="16"/>
      <c r="EI94" s="16"/>
      <c r="EJ94" s="16"/>
      <c r="EK94" s="16"/>
      <c r="EL94" s="16"/>
      <c r="EM94" s="16"/>
      <c r="EN94" s="16"/>
      <c r="EO94" s="16"/>
      <c r="EP94" s="16"/>
      <c r="EQ94" s="16"/>
      <c r="ER94" s="16"/>
      <c r="ES94" s="16"/>
      <c r="ET94" s="16"/>
      <c r="EU94" s="16"/>
      <c r="EV94" s="16"/>
      <c r="EW94" s="16"/>
      <c r="EX94" s="16"/>
      <c r="EY94" s="16"/>
      <c r="EZ94" s="16"/>
      <c r="FA94" s="16"/>
      <c r="FB94" s="16"/>
      <c r="FC94" s="16"/>
      <c r="FD94" s="16"/>
      <c r="FE94" s="16"/>
      <c r="FF94" s="16"/>
      <c r="FG94" s="16"/>
      <c r="FH94" s="16"/>
      <c r="FI94" s="16"/>
      <c r="FJ94" s="16"/>
      <c r="FK94" s="16"/>
      <c r="FL94" s="16"/>
      <c r="FM94" s="16"/>
      <c r="FN94" s="16"/>
      <c r="FO94" s="16"/>
      <c r="FP94" s="16"/>
      <c r="FQ94" s="16"/>
      <c r="FR94" s="16"/>
      <c r="FS94" s="16"/>
      <c r="FT94" s="16"/>
      <c r="FU94" s="16"/>
      <c r="FV94" s="16"/>
      <c r="FW94" s="16"/>
      <c r="FX94" s="16"/>
      <c r="FY94" s="16"/>
      <c r="FZ94" s="16"/>
      <c r="GA94" s="16"/>
      <c r="GB94" s="16"/>
      <c r="GC94" s="16"/>
      <c r="GD94" s="16"/>
      <c r="GE94" s="16"/>
      <c r="GF94" s="16"/>
      <c r="GG94" s="16"/>
      <c r="GH94" s="16"/>
      <c r="GI94" s="16"/>
      <c r="GJ94" s="16"/>
      <c r="GK94" s="16"/>
      <c r="GL94" s="16"/>
      <c r="GM94" s="16"/>
      <c r="GN94" s="16"/>
      <c r="GO94" s="16"/>
      <c r="GP94" s="16"/>
      <c r="GQ94" s="16"/>
      <c r="GR94" s="16"/>
      <c r="GS94" s="16"/>
      <c r="GT94" s="16"/>
      <c r="GU94" s="16"/>
      <c r="GV94" s="16"/>
      <c r="GW94" s="16"/>
      <c r="GX94" s="16"/>
      <c r="GY94" s="16"/>
      <c r="GZ94" s="16"/>
      <c r="HA94" s="16"/>
      <c r="HB94" s="16"/>
      <c r="HC94" s="16"/>
      <c r="HD94" s="16"/>
      <c r="HE94" s="16"/>
      <c r="HF94" s="16"/>
      <c r="HG94" s="16"/>
      <c r="HH94" s="16"/>
      <c r="HI94" s="16"/>
      <c r="HJ94" s="16"/>
      <c r="HK94" s="16"/>
      <c r="HL94" s="16"/>
      <c r="HM94" s="16"/>
      <c r="HN94" s="16"/>
      <c r="HO94" s="16"/>
      <c r="HP94" s="16"/>
      <c r="HQ94" s="16"/>
      <c r="HR94" s="16"/>
      <c r="HS94" s="16"/>
      <c r="HT94" s="16"/>
      <c r="HU94" s="16"/>
      <c r="HV94" s="16"/>
      <c r="HW94" s="16"/>
      <c r="HX94" s="16"/>
      <c r="HY94" s="16"/>
      <c r="HZ94" s="16"/>
      <c r="IA94" s="16"/>
      <c r="IB94" s="16"/>
      <c r="IC94" s="16"/>
      <c r="ID94" s="16"/>
      <c r="IE94" s="16"/>
      <c r="IF94" s="16"/>
      <c r="IG94" s="16"/>
      <c r="IH94" s="16"/>
      <c r="II94" s="16"/>
      <c r="IJ94" s="16"/>
      <c r="IK94" s="16"/>
      <c r="IL94" s="103"/>
      <c r="IM94" s="103"/>
      <c r="IN94" s="103"/>
    </row>
    <row r="95" spans="1:256" s="73" customFormat="1" ht="21" customHeight="1">
      <c r="A95" s="81">
        <v>90</v>
      </c>
      <c r="B95" s="67" t="s">
        <v>1521</v>
      </c>
      <c r="C95" s="67" t="s">
        <v>1529</v>
      </c>
      <c r="D95" s="65" t="s">
        <v>241</v>
      </c>
      <c r="E95" s="70">
        <v>5.6</v>
      </c>
      <c r="F95" s="70">
        <v>5.6</v>
      </c>
      <c r="G95" s="65" t="s">
        <v>242</v>
      </c>
      <c r="H95" s="86" t="s">
        <v>243</v>
      </c>
      <c r="I95" s="72">
        <v>26</v>
      </c>
      <c r="J95" s="72">
        <v>26</v>
      </c>
      <c r="K95" s="85"/>
      <c r="L95" s="68" t="s">
        <v>1529</v>
      </c>
      <c r="M95" s="88" t="s">
        <v>241</v>
      </c>
      <c r="O95" s="106" t="s">
        <v>1551</v>
      </c>
      <c r="Q95" s="16">
        <f t="shared" si="2"/>
        <v>145.6</v>
      </c>
      <c r="R95" s="107">
        <f t="shared" si="3"/>
        <v>145.6</v>
      </c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F95" s="16"/>
      <c r="CG95" s="16"/>
      <c r="CH95" s="16"/>
      <c r="CI95" s="16"/>
      <c r="CJ95" s="16"/>
      <c r="CK95" s="16"/>
      <c r="CL95" s="16"/>
      <c r="CM95" s="16"/>
      <c r="CN95" s="16"/>
      <c r="CO95" s="16"/>
      <c r="CP95" s="16"/>
      <c r="CQ95" s="16"/>
      <c r="CR95" s="16"/>
      <c r="CS95" s="16"/>
      <c r="CT95" s="16"/>
      <c r="CU95" s="16"/>
      <c r="CV95" s="16"/>
      <c r="CW95" s="16"/>
      <c r="CX95" s="16"/>
      <c r="CY95" s="16"/>
      <c r="CZ95" s="16"/>
      <c r="DA95" s="16"/>
      <c r="DB95" s="16"/>
      <c r="DC95" s="16"/>
      <c r="DD95" s="16"/>
      <c r="DE95" s="16"/>
      <c r="DF95" s="16"/>
      <c r="DG95" s="16"/>
      <c r="DH95" s="16"/>
      <c r="DI95" s="16"/>
      <c r="DJ95" s="16"/>
      <c r="DK95" s="16"/>
      <c r="DL95" s="16"/>
      <c r="DM95" s="16"/>
      <c r="DN95" s="16"/>
      <c r="DO95" s="16"/>
      <c r="DP95" s="16"/>
      <c r="DQ95" s="16"/>
      <c r="DR95" s="16"/>
      <c r="DS95" s="16"/>
      <c r="DT95" s="16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6"/>
      <c r="EU95" s="16"/>
      <c r="EV95" s="16"/>
      <c r="EW95" s="16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6"/>
      <c r="FK95" s="16"/>
      <c r="FL95" s="16"/>
      <c r="FM95" s="16"/>
      <c r="FN95" s="16"/>
      <c r="FO95" s="16"/>
      <c r="FP95" s="16"/>
      <c r="FQ95" s="16"/>
      <c r="FR95" s="16"/>
      <c r="FS95" s="16"/>
      <c r="FT95" s="16"/>
      <c r="FU95" s="16"/>
      <c r="FV95" s="16"/>
      <c r="FW95" s="16"/>
      <c r="FX95" s="16"/>
      <c r="FY95" s="16"/>
      <c r="FZ95" s="16"/>
      <c r="GA95" s="16"/>
      <c r="GB95" s="16"/>
      <c r="GC95" s="16"/>
      <c r="GD95" s="16"/>
      <c r="GE95" s="16"/>
      <c r="GF95" s="16"/>
      <c r="GG95" s="16"/>
      <c r="GH95" s="16"/>
      <c r="GI95" s="16"/>
      <c r="GJ95" s="16"/>
      <c r="GK95" s="16"/>
      <c r="GL95" s="16"/>
      <c r="GM95" s="16"/>
      <c r="GN95" s="16"/>
      <c r="GO95" s="16"/>
      <c r="GP95" s="16"/>
      <c r="GQ95" s="16"/>
      <c r="GR95" s="16"/>
      <c r="GS95" s="16"/>
      <c r="GT95" s="16"/>
      <c r="GU95" s="16"/>
      <c r="GV95" s="16"/>
      <c r="GW95" s="16"/>
      <c r="GX95" s="16"/>
      <c r="GY95" s="16"/>
      <c r="GZ95" s="16"/>
      <c r="HA95" s="16"/>
      <c r="HB95" s="16"/>
      <c r="HC95" s="16"/>
      <c r="HD95" s="16"/>
      <c r="HE95" s="16"/>
      <c r="HF95" s="16"/>
      <c r="HG95" s="16"/>
      <c r="HH95" s="16"/>
      <c r="HI95" s="16"/>
      <c r="HJ95" s="16"/>
      <c r="HK95" s="16"/>
      <c r="HL95" s="16"/>
      <c r="HM95" s="16"/>
      <c r="HN95" s="16"/>
      <c r="HO95" s="16"/>
      <c r="HP95" s="16"/>
      <c r="HQ95" s="16"/>
      <c r="HR95" s="16"/>
      <c r="HS95" s="16"/>
      <c r="HT95" s="16"/>
      <c r="HU95" s="16"/>
      <c r="HV95" s="16"/>
      <c r="HW95" s="16"/>
      <c r="HX95" s="16"/>
      <c r="HY95" s="16"/>
      <c r="HZ95" s="16"/>
      <c r="IA95" s="16"/>
      <c r="IB95" s="16"/>
      <c r="IC95" s="16"/>
      <c r="ID95" s="16"/>
      <c r="IE95" s="16"/>
      <c r="IF95" s="16"/>
      <c r="IG95" s="16"/>
      <c r="IH95" s="16"/>
      <c r="II95" s="16"/>
      <c r="IJ95" s="16"/>
      <c r="IK95" s="16"/>
      <c r="IL95" s="103"/>
      <c r="IM95" s="103"/>
      <c r="IN95" s="103"/>
    </row>
    <row r="96" spans="1:256" s="73" customFormat="1" ht="21" customHeight="1">
      <c r="A96" s="81">
        <v>91</v>
      </c>
      <c r="B96" s="67" t="s">
        <v>1523</v>
      </c>
      <c r="C96" s="67" t="s">
        <v>1530</v>
      </c>
      <c r="D96" s="65" t="s">
        <v>241</v>
      </c>
      <c r="E96" s="70">
        <v>10.8</v>
      </c>
      <c r="F96" s="70">
        <v>10.8</v>
      </c>
      <c r="G96" s="65" t="s">
        <v>242</v>
      </c>
      <c r="H96" s="86" t="s">
        <v>243</v>
      </c>
      <c r="I96" s="72">
        <v>19</v>
      </c>
      <c r="J96" s="72">
        <v>19</v>
      </c>
      <c r="K96" s="85"/>
      <c r="L96" s="68" t="s">
        <v>1530</v>
      </c>
      <c r="M96" s="88" t="s">
        <v>241</v>
      </c>
      <c r="O96" s="106" t="s">
        <v>1551</v>
      </c>
      <c r="Q96" s="16">
        <f t="shared" si="2"/>
        <v>205.2</v>
      </c>
      <c r="R96" s="107">
        <f t="shared" si="3"/>
        <v>205.2</v>
      </c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  <c r="FM96" s="16"/>
      <c r="FN96" s="16"/>
      <c r="FO96" s="16"/>
      <c r="FP96" s="16"/>
      <c r="FQ96" s="16"/>
      <c r="FR96" s="16"/>
      <c r="FS96" s="16"/>
      <c r="FT96" s="16"/>
      <c r="FU96" s="16"/>
      <c r="FV96" s="16"/>
      <c r="FW96" s="16"/>
      <c r="FX96" s="16"/>
      <c r="FY96" s="16"/>
      <c r="FZ96" s="16"/>
      <c r="GA96" s="16"/>
      <c r="GB96" s="16"/>
      <c r="GC96" s="16"/>
      <c r="GD96" s="16"/>
      <c r="GE96" s="16"/>
      <c r="GF96" s="16"/>
      <c r="GG96" s="16"/>
      <c r="GH96" s="16"/>
      <c r="GI96" s="16"/>
      <c r="GJ96" s="16"/>
      <c r="GK96" s="16"/>
      <c r="GL96" s="16"/>
      <c r="GM96" s="16"/>
      <c r="GN96" s="16"/>
      <c r="GO96" s="16"/>
      <c r="GP96" s="16"/>
      <c r="GQ96" s="16"/>
      <c r="GR96" s="16"/>
      <c r="GS96" s="16"/>
      <c r="GT96" s="16"/>
      <c r="GU96" s="16"/>
      <c r="GV96" s="16"/>
      <c r="GW96" s="16"/>
      <c r="GX96" s="16"/>
      <c r="GY96" s="16"/>
      <c r="GZ96" s="16"/>
      <c r="HA96" s="16"/>
      <c r="HB96" s="16"/>
      <c r="HC96" s="16"/>
      <c r="HD96" s="16"/>
      <c r="HE96" s="16"/>
      <c r="HF96" s="16"/>
      <c r="HG96" s="16"/>
      <c r="HH96" s="16"/>
      <c r="HI96" s="16"/>
      <c r="HJ96" s="16"/>
      <c r="HK96" s="16"/>
      <c r="HL96" s="16"/>
      <c r="HM96" s="16"/>
      <c r="HN96" s="16"/>
      <c r="HO96" s="16"/>
      <c r="HP96" s="16"/>
      <c r="HQ96" s="16"/>
      <c r="HR96" s="16"/>
      <c r="HS96" s="16"/>
      <c r="HT96" s="16"/>
      <c r="HU96" s="16"/>
      <c r="HV96" s="16"/>
      <c r="HW96" s="16"/>
      <c r="HX96" s="16"/>
      <c r="HY96" s="16"/>
      <c r="HZ96" s="16"/>
      <c r="IA96" s="16"/>
      <c r="IB96" s="16"/>
      <c r="IC96" s="16"/>
      <c r="ID96" s="16"/>
      <c r="IE96" s="16"/>
      <c r="IF96" s="16"/>
      <c r="IG96" s="16"/>
      <c r="IH96" s="16"/>
      <c r="II96" s="16"/>
      <c r="IJ96" s="16"/>
      <c r="IK96" s="16"/>
      <c r="IL96" s="103"/>
      <c r="IM96" s="103"/>
      <c r="IN96" s="103"/>
    </row>
    <row r="97" spans="1:248" s="73" customFormat="1" ht="21" customHeight="1">
      <c r="A97" s="85">
        <v>92</v>
      </c>
      <c r="B97" s="67" t="s">
        <v>1531</v>
      </c>
      <c r="C97" s="67" t="s">
        <v>1532</v>
      </c>
      <c r="D97" s="65" t="s">
        <v>241</v>
      </c>
      <c r="E97" s="70">
        <v>0.1</v>
      </c>
      <c r="F97" s="70">
        <v>0.1</v>
      </c>
      <c r="G97" s="65" t="s">
        <v>242</v>
      </c>
      <c r="H97" s="86" t="s">
        <v>243</v>
      </c>
      <c r="I97" s="72">
        <v>4</v>
      </c>
      <c r="J97" s="72">
        <v>4</v>
      </c>
      <c r="K97" s="85"/>
      <c r="L97" s="68" t="s">
        <v>1532</v>
      </c>
      <c r="M97" s="88" t="s">
        <v>241</v>
      </c>
      <c r="O97" s="106" t="s">
        <v>1551</v>
      </c>
      <c r="Q97" s="16">
        <f t="shared" si="2"/>
        <v>0.4</v>
      </c>
      <c r="R97" s="107">
        <f t="shared" si="3"/>
        <v>0.4</v>
      </c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DC97" s="16"/>
      <c r="DD97" s="16"/>
      <c r="DE97" s="16"/>
      <c r="DF97" s="16"/>
      <c r="DG97" s="16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U97" s="16"/>
      <c r="EV97" s="16"/>
      <c r="EW97" s="16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6"/>
      <c r="FK97" s="16"/>
      <c r="FL97" s="16"/>
      <c r="FM97" s="16"/>
      <c r="FN97" s="16"/>
      <c r="FO97" s="16"/>
      <c r="FP97" s="16"/>
      <c r="FQ97" s="16"/>
      <c r="FR97" s="16"/>
      <c r="FS97" s="16"/>
      <c r="FT97" s="16"/>
      <c r="FU97" s="16"/>
      <c r="FV97" s="16"/>
      <c r="FW97" s="16"/>
      <c r="FX97" s="16"/>
      <c r="FY97" s="16"/>
      <c r="FZ97" s="16"/>
      <c r="GA97" s="16"/>
      <c r="GB97" s="16"/>
      <c r="GC97" s="16"/>
      <c r="GD97" s="16"/>
      <c r="GE97" s="16"/>
      <c r="GF97" s="16"/>
      <c r="GG97" s="16"/>
      <c r="GH97" s="16"/>
      <c r="GI97" s="16"/>
      <c r="GJ97" s="16"/>
      <c r="GK97" s="16"/>
      <c r="GL97" s="16"/>
      <c r="GM97" s="16"/>
      <c r="GN97" s="16"/>
      <c r="GO97" s="16"/>
      <c r="GP97" s="16"/>
      <c r="GQ97" s="16"/>
      <c r="GR97" s="16"/>
      <c r="GS97" s="16"/>
      <c r="GT97" s="16"/>
      <c r="GU97" s="16"/>
      <c r="GV97" s="16"/>
      <c r="GW97" s="16"/>
      <c r="GX97" s="16"/>
      <c r="GY97" s="16"/>
      <c r="GZ97" s="16"/>
      <c r="HA97" s="16"/>
      <c r="HB97" s="16"/>
      <c r="HC97" s="16"/>
      <c r="HD97" s="16"/>
      <c r="HE97" s="16"/>
      <c r="HF97" s="16"/>
      <c r="HG97" s="16"/>
      <c r="HH97" s="16"/>
      <c r="HI97" s="16"/>
      <c r="HJ97" s="16"/>
      <c r="HK97" s="16"/>
      <c r="HL97" s="16"/>
      <c r="HM97" s="16"/>
      <c r="HN97" s="16"/>
      <c r="HO97" s="16"/>
      <c r="HP97" s="16"/>
      <c r="HQ97" s="16"/>
      <c r="HR97" s="16"/>
      <c r="HS97" s="16"/>
      <c r="HT97" s="16"/>
      <c r="HU97" s="16"/>
      <c r="HV97" s="16"/>
      <c r="HW97" s="16"/>
      <c r="HX97" s="16"/>
      <c r="HY97" s="16"/>
      <c r="HZ97" s="16"/>
      <c r="IA97" s="16"/>
      <c r="IB97" s="16"/>
      <c r="IC97" s="16"/>
      <c r="ID97" s="16"/>
      <c r="IE97" s="16"/>
      <c r="IF97" s="16"/>
      <c r="IG97" s="16"/>
      <c r="IH97" s="16"/>
      <c r="II97" s="16"/>
      <c r="IJ97" s="16"/>
      <c r="IK97" s="16"/>
      <c r="IL97" s="103"/>
      <c r="IM97" s="103"/>
      <c r="IN97" s="103"/>
    </row>
    <row r="98" spans="1:248" s="73" customFormat="1" ht="21" customHeight="1">
      <c r="A98" s="85">
        <v>93</v>
      </c>
      <c r="B98" s="67" t="s">
        <v>1533</v>
      </c>
      <c r="C98" s="67" t="s">
        <v>1534</v>
      </c>
      <c r="D98" s="65" t="s">
        <v>241</v>
      </c>
      <c r="E98" s="70">
        <v>0.01</v>
      </c>
      <c r="F98" s="89">
        <v>0.02</v>
      </c>
      <c r="G98" s="65" t="s">
        <v>242</v>
      </c>
      <c r="H98" s="86" t="s">
        <v>243</v>
      </c>
      <c r="I98" s="72">
        <v>36</v>
      </c>
      <c r="J98" s="72">
        <v>36</v>
      </c>
      <c r="K98" s="85"/>
      <c r="L98" s="68" t="s">
        <v>1534</v>
      </c>
      <c r="M98" s="88" t="s">
        <v>241</v>
      </c>
      <c r="O98" s="106" t="s">
        <v>1551</v>
      </c>
      <c r="Q98" s="16">
        <f t="shared" si="2"/>
        <v>0.36</v>
      </c>
      <c r="R98" s="107">
        <f t="shared" si="3"/>
        <v>0.72</v>
      </c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6"/>
      <c r="CU98" s="16"/>
      <c r="CV98" s="16"/>
      <c r="CW98" s="16"/>
      <c r="CX98" s="16"/>
      <c r="CY98" s="16"/>
      <c r="CZ98" s="16"/>
      <c r="DA98" s="16"/>
      <c r="DB98" s="16"/>
      <c r="DC98" s="16"/>
      <c r="DD98" s="16"/>
      <c r="DE98" s="16"/>
      <c r="DF98" s="16"/>
      <c r="DG98" s="16"/>
      <c r="DH98" s="16"/>
      <c r="DI98" s="16"/>
      <c r="DJ98" s="16"/>
      <c r="DK98" s="16"/>
      <c r="DL98" s="16"/>
      <c r="DM98" s="16"/>
      <c r="DN98" s="16"/>
      <c r="DO98" s="16"/>
      <c r="DP98" s="16"/>
      <c r="DQ98" s="16"/>
      <c r="DR98" s="16"/>
      <c r="DS98" s="16"/>
      <c r="DT98" s="16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6"/>
      <c r="EU98" s="16"/>
      <c r="EV98" s="16"/>
      <c r="EW98" s="16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6"/>
      <c r="FK98" s="16"/>
      <c r="FL98" s="16"/>
      <c r="FM98" s="16"/>
      <c r="FN98" s="16"/>
      <c r="FO98" s="16"/>
      <c r="FP98" s="16"/>
      <c r="FQ98" s="16"/>
      <c r="FR98" s="16"/>
      <c r="FS98" s="16"/>
      <c r="FT98" s="16"/>
      <c r="FU98" s="16"/>
      <c r="FV98" s="16"/>
      <c r="FW98" s="16"/>
      <c r="FX98" s="16"/>
      <c r="FY98" s="16"/>
      <c r="FZ98" s="16"/>
      <c r="GA98" s="16"/>
      <c r="GB98" s="16"/>
      <c r="GC98" s="16"/>
      <c r="GD98" s="16"/>
      <c r="GE98" s="16"/>
      <c r="GF98" s="16"/>
      <c r="GG98" s="16"/>
      <c r="GH98" s="16"/>
      <c r="GI98" s="16"/>
      <c r="GJ98" s="16"/>
      <c r="GK98" s="16"/>
      <c r="GL98" s="16"/>
      <c r="GM98" s="16"/>
      <c r="GN98" s="16"/>
      <c r="GO98" s="16"/>
      <c r="GP98" s="16"/>
      <c r="GQ98" s="16"/>
      <c r="GR98" s="16"/>
      <c r="GS98" s="16"/>
      <c r="GT98" s="16"/>
      <c r="GU98" s="16"/>
      <c r="GV98" s="16"/>
      <c r="GW98" s="16"/>
      <c r="GX98" s="16"/>
      <c r="GY98" s="16"/>
      <c r="GZ98" s="16"/>
      <c r="HA98" s="16"/>
      <c r="HB98" s="16"/>
      <c r="HC98" s="16"/>
      <c r="HD98" s="16"/>
      <c r="HE98" s="16"/>
      <c r="HF98" s="16"/>
      <c r="HG98" s="16"/>
      <c r="HH98" s="16"/>
      <c r="HI98" s="16"/>
      <c r="HJ98" s="16"/>
      <c r="HK98" s="16"/>
      <c r="HL98" s="16"/>
      <c r="HM98" s="16"/>
      <c r="HN98" s="16"/>
      <c r="HO98" s="16"/>
      <c r="HP98" s="16"/>
      <c r="HQ98" s="16"/>
      <c r="HR98" s="16"/>
      <c r="HS98" s="16"/>
      <c r="HT98" s="16"/>
      <c r="HU98" s="16"/>
      <c r="HV98" s="16"/>
      <c r="HW98" s="16"/>
      <c r="HX98" s="16"/>
      <c r="HY98" s="16"/>
      <c r="HZ98" s="16"/>
      <c r="IA98" s="16"/>
      <c r="IB98" s="16"/>
      <c r="IC98" s="16"/>
      <c r="ID98" s="16"/>
      <c r="IE98" s="16"/>
      <c r="IF98" s="16"/>
      <c r="IG98" s="16"/>
      <c r="IH98" s="16"/>
      <c r="II98" s="16"/>
      <c r="IJ98" s="16"/>
      <c r="IK98" s="16"/>
      <c r="IL98" s="103"/>
      <c r="IM98" s="103"/>
      <c r="IN98" s="103"/>
    </row>
    <row r="99" spans="1:248" s="73" customFormat="1" ht="21" customHeight="1">
      <c r="A99" s="81">
        <v>94</v>
      </c>
      <c r="B99" s="67" t="s">
        <v>1535</v>
      </c>
      <c r="C99" s="67" t="s">
        <v>1536</v>
      </c>
      <c r="D99" s="65" t="s">
        <v>241</v>
      </c>
      <c r="E99" s="70">
        <v>0.05</v>
      </c>
      <c r="F99" s="89">
        <v>0.04</v>
      </c>
      <c r="G99" s="65" t="s">
        <v>242</v>
      </c>
      <c r="H99" s="86" t="s">
        <v>243</v>
      </c>
      <c r="I99" s="72">
        <v>8</v>
      </c>
      <c r="J99" s="72">
        <v>8</v>
      </c>
      <c r="K99" s="85"/>
      <c r="L99" s="68" t="s">
        <v>1536</v>
      </c>
      <c r="M99" s="88" t="s">
        <v>241</v>
      </c>
      <c r="O99" s="106" t="s">
        <v>1551</v>
      </c>
      <c r="Q99" s="16">
        <f t="shared" si="2"/>
        <v>0.4</v>
      </c>
      <c r="R99" s="107">
        <f t="shared" si="3"/>
        <v>0.32</v>
      </c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  <c r="CE99" s="16"/>
      <c r="CF99" s="16"/>
      <c r="CG99" s="16"/>
      <c r="CH99" s="16"/>
      <c r="CI99" s="16"/>
      <c r="CJ99" s="16"/>
      <c r="CK99" s="16"/>
      <c r="CL99" s="16"/>
      <c r="CM99" s="16"/>
      <c r="CN99" s="16"/>
      <c r="CO99" s="16"/>
      <c r="CP99" s="16"/>
      <c r="CQ99" s="16"/>
      <c r="CR99" s="16"/>
      <c r="CS99" s="16"/>
      <c r="CT99" s="16"/>
      <c r="CU99" s="16"/>
      <c r="CV99" s="16"/>
      <c r="CW99" s="16"/>
      <c r="CX99" s="16"/>
      <c r="CY99" s="16"/>
      <c r="CZ99" s="16"/>
      <c r="DA99" s="16"/>
      <c r="DB99" s="16"/>
      <c r="DC99" s="16"/>
      <c r="DD99" s="16"/>
      <c r="DE99" s="16"/>
      <c r="DF99" s="16"/>
      <c r="DG99" s="16"/>
      <c r="DH99" s="16"/>
      <c r="DI99" s="16"/>
      <c r="DJ99" s="16"/>
      <c r="DK99" s="16"/>
      <c r="DL99" s="16"/>
      <c r="DM99" s="16"/>
      <c r="DN99" s="16"/>
      <c r="DO99" s="16"/>
      <c r="DP99" s="16"/>
      <c r="DQ99" s="16"/>
      <c r="DR99" s="16"/>
      <c r="DS99" s="16"/>
      <c r="DT99" s="16"/>
      <c r="DU99" s="16"/>
      <c r="DV99" s="16"/>
      <c r="DW99" s="16"/>
      <c r="DX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J99" s="16"/>
      <c r="EK99" s="16"/>
      <c r="EL99" s="16"/>
      <c r="EM99" s="16"/>
      <c r="EN99" s="16"/>
      <c r="EO99" s="16"/>
      <c r="EP99" s="16"/>
      <c r="EQ99" s="16"/>
      <c r="ER99" s="16"/>
      <c r="ES99" s="16"/>
      <c r="ET99" s="16"/>
      <c r="EU99" s="16"/>
      <c r="EV99" s="16"/>
      <c r="EW99" s="16"/>
      <c r="EX99" s="16"/>
      <c r="EY99" s="16"/>
      <c r="EZ99" s="16"/>
      <c r="FA99" s="16"/>
      <c r="FB99" s="16"/>
      <c r="FC99" s="16"/>
      <c r="FD99" s="16"/>
      <c r="FE99" s="16"/>
      <c r="FF99" s="16"/>
      <c r="FG99" s="16"/>
      <c r="FH99" s="16"/>
      <c r="FI99" s="16"/>
      <c r="FJ99" s="16"/>
      <c r="FK99" s="16"/>
      <c r="FL99" s="16"/>
      <c r="FM99" s="16"/>
      <c r="FN99" s="16"/>
      <c r="FO99" s="16"/>
      <c r="FP99" s="16"/>
      <c r="FQ99" s="16"/>
      <c r="FR99" s="16"/>
      <c r="FS99" s="16"/>
      <c r="FT99" s="16"/>
      <c r="FU99" s="16"/>
      <c r="FV99" s="16"/>
      <c r="FW99" s="16"/>
      <c r="FX99" s="16"/>
      <c r="FY99" s="16"/>
      <c r="FZ99" s="16"/>
      <c r="GA99" s="16"/>
      <c r="GB99" s="16"/>
      <c r="GC99" s="16"/>
      <c r="GD99" s="16"/>
      <c r="GE99" s="16"/>
      <c r="GF99" s="16"/>
      <c r="GG99" s="16"/>
      <c r="GH99" s="16"/>
      <c r="GI99" s="16"/>
      <c r="GJ99" s="16"/>
      <c r="GK99" s="16"/>
      <c r="GL99" s="16"/>
      <c r="GM99" s="16"/>
      <c r="GN99" s="16"/>
      <c r="GO99" s="16"/>
      <c r="GP99" s="16"/>
      <c r="GQ99" s="16"/>
      <c r="GR99" s="16"/>
      <c r="GS99" s="16"/>
      <c r="GT99" s="16"/>
      <c r="GU99" s="16"/>
      <c r="GV99" s="16"/>
      <c r="GW99" s="16"/>
      <c r="GX99" s="16"/>
      <c r="GY99" s="16"/>
      <c r="GZ99" s="16"/>
      <c r="HA99" s="16"/>
      <c r="HB99" s="16"/>
      <c r="HC99" s="16"/>
      <c r="HD99" s="16"/>
      <c r="HE99" s="16"/>
      <c r="HF99" s="16"/>
      <c r="HG99" s="16"/>
      <c r="HH99" s="16"/>
      <c r="HI99" s="16"/>
      <c r="HJ99" s="16"/>
      <c r="HK99" s="16"/>
      <c r="HL99" s="16"/>
      <c r="HM99" s="16"/>
      <c r="HN99" s="16"/>
      <c r="HO99" s="16"/>
      <c r="HP99" s="16"/>
      <c r="HQ99" s="16"/>
      <c r="HR99" s="16"/>
      <c r="HS99" s="16"/>
      <c r="HT99" s="16"/>
      <c r="HU99" s="16"/>
      <c r="HV99" s="16"/>
      <c r="HW99" s="16"/>
      <c r="HX99" s="16"/>
      <c r="HY99" s="16"/>
      <c r="HZ99" s="16"/>
      <c r="IA99" s="16"/>
      <c r="IB99" s="16"/>
      <c r="IC99" s="16"/>
      <c r="ID99" s="16"/>
      <c r="IE99" s="16"/>
      <c r="IF99" s="16"/>
      <c r="IG99" s="16"/>
      <c r="IH99" s="16"/>
      <c r="II99" s="16"/>
      <c r="IJ99" s="16"/>
      <c r="IK99" s="16"/>
      <c r="IL99" s="103"/>
      <c r="IM99" s="103"/>
      <c r="IN99" s="103"/>
    </row>
    <row r="100" spans="1:248" s="73" customFormat="1" ht="21" customHeight="1">
      <c r="A100" s="81">
        <v>95</v>
      </c>
      <c r="B100" s="67" t="s">
        <v>1506</v>
      </c>
      <c r="C100" s="67" t="s">
        <v>1537</v>
      </c>
      <c r="D100" s="65" t="s">
        <v>241</v>
      </c>
      <c r="E100" s="70">
        <v>0.02</v>
      </c>
      <c r="F100" s="87">
        <v>2.5000000000000001E-2</v>
      </c>
      <c r="G100" s="65" t="s">
        <v>242</v>
      </c>
      <c r="H100" s="86" t="s">
        <v>243</v>
      </c>
      <c r="I100" s="72">
        <v>36</v>
      </c>
      <c r="J100" s="72">
        <v>36</v>
      </c>
      <c r="K100" s="85"/>
      <c r="L100" s="68" t="s">
        <v>1537</v>
      </c>
      <c r="M100" s="88" t="s">
        <v>241</v>
      </c>
      <c r="O100" s="106" t="s">
        <v>1551</v>
      </c>
      <c r="Q100" s="16">
        <f t="shared" si="2"/>
        <v>0.72</v>
      </c>
      <c r="R100" s="107">
        <f t="shared" si="3"/>
        <v>0.9</v>
      </c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  <c r="CE100" s="16"/>
      <c r="CF100" s="16"/>
      <c r="CG100" s="16"/>
      <c r="CH100" s="16"/>
      <c r="CI100" s="16"/>
      <c r="CJ100" s="16"/>
      <c r="CK100" s="16"/>
      <c r="CL100" s="16"/>
      <c r="CM100" s="16"/>
      <c r="CN100" s="16"/>
      <c r="CO100" s="16"/>
      <c r="CP100" s="16"/>
      <c r="CQ100" s="16"/>
      <c r="CR100" s="16"/>
      <c r="CS100" s="16"/>
      <c r="CT100" s="16"/>
      <c r="CU100" s="16"/>
      <c r="CV100" s="16"/>
      <c r="CW100" s="16"/>
      <c r="CX100" s="16"/>
      <c r="CY100" s="16"/>
      <c r="CZ100" s="16"/>
      <c r="DA100" s="16"/>
      <c r="DB100" s="16"/>
      <c r="DC100" s="16"/>
      <c r="DD100" s="16"/>
      <c r="DE100" s="16"/>
      <c r="DF100" s="16"/>
      <c r="DG100" s="16"/>
      <c r="DH100" s="16"/>
      <c r="DI100" s="16"/>
      <c r="DJ100" s="16"/>
      <c r="DK100" s="16"/>
      <c r="DL100" s="16"/>
      <c r="DM100" s="16"/>
      <c r="DN100" s="16"/>
      <c r="DO100" s="16"/>
      <c r="DP100" s="16"/>
      <c r="DQ100" s="16"/>
      <c r="DR100" s="16"/>
      <c r="DS100" s="16"/>
      <c r="DT100" s="16"/>
      <c r="DU100" s="16"/>
      <c r="DV100" s="16"/>
      <c r="DW100" s="16"/>
      <c r="DX100" s="16"/>
      <c r="DY100" s="16"/>
      <c r="DZ100" s="16"/>
      <c r="EA100" s="16"/>
      <c r="EB100" s="16"/>
      <c r="EC100" s="16"/>
      <c r="ED100" s="16"/>
      <c r="EE100" s="16"/>
      <c r="EF100" s="16"/>
      <c r="EG100" s="16"/>
      <c r="EH100" s="16"/>
      <c r="EI100" s="16"/>
      <c r="EJ100" s="16"/>
      <c r="EK100" s="16"/>
      <c r="EL100" s="16"/>
      <c r="EM100" s="16"/>
      <c r="EN100" s="16"/>
      <c r="EO100" s="16"/>
      <c r="EP100" s="16"/>
      <c r="EQ100" s="16"/>
      <c r="ER100" s="16"/>
      <c r="ES100" s="16"/>
      <c r="ET100" s="16"/>
      <c r="EU100" s="16"/>
      <c r="EV100" s="16"/>
      <c r="EW100" s="16"/>
      <c r="EX100" s="16"/>
      <c r="EY100" s="16"/>
      <c r="EZ100" s="16"/>
      <c r="FA100" s="16"/>
      <c r="FB100" s="16"/>
      <c r="FC100" s="16"/>
      <c r="FD100" s="16"/>
      <c r="FE100" s="16"/>
      <c r="FF100" s="16"/>
      <c r="FG100" s="16"/>
      <c r="FH100" s="16"/>
      <c r="FI100" s="16"/>
      <c r="FJ100" s="16"/>
      <c r="FK100" s="16"/>
      <c r="FL100" s="16"/>
      <c r="FM100" s="16"/>
      <c r="FN100" s="16"/>
      <c r="FO100" s="16"/>
      <c r="FP100" s="16"/>
      <c r="FQ100" s="16"/>
      <c r="FR100" s="16"/>
      <c r="FS100" s="16"/>
      <c r="FT100" s="16"/>
      <c r="FU100" s="16"/>
      <c r="FV100" s="16"/>
      <c r="FW100" s="16"/>
      <c r="FX100" s="16"/>
      <c r="FY100" s="16"/>
      <c r="FZ100" s="16"/>
      <c r="GA100" s="16"/>
      <c r="GB100" s="16"/>
      <c r="GC100" s="16"/>
      <c r="GD100" s="16"/>
      <c r="GE100" s="16"/>
      <c r="GF100" s="16"/>
      <c r="GG100" s="16"/>
      <c r="GH100" s="16"/>
      <c r="GI100" s="16"/>
      <c r="GJ100" s="16"/>
      <c r="GK100" s="16"/>
      <c r="GL100" s="16"/>
      <c r="GM100" s="16"/>
      <c r="GN100" s="16"/>
      <c r="GO100" s="16"/>
      <c r="GP100" s="16"/>
      <c r="GQ100" s="16"/>
      <c r="GR100" s="16"/>
      <c r="GS100" s="16"/>
      <c r="GT100" s="16"/>
      <c r="GU100" s="16"/>
      <c r="GV100" s="16"/>
      <c r="GW100" s="16"/>
      <c r="GX100" s="16"/>
      <c r="GY100" s="16"/>
      <c r="GZ100" s="16"/>
      <c r="HA100" s="16"/>
      <c r="HB100" s="16"/>
      <c r="HC100" s="16"/>
      <c r="HD100" s="16"/>
      <c r="HE100" s="16"/>
      <c r="HF100" s="16"/>
      <c r="HG100" s="16"/>
      <c r="HH100" s="16"/>
      <c r="HI100" s="16"/>
      <c r="HJ100" s="16"/>
      <c r="HK100" s="16"/>
      <c r="HL100" s="16"/>
      <c r="HM100" s="16"/>
      <c r="HN100" s="16"/>
      <c r="HO100" s="16"/>
      <c r="HP100" s="16"/>
      <c r="HQ100" s="16"/>
      <c r="HR100" s="16"/>
      <c r="HS100" s="16"/>
      <c r="HT100" s="16"/>
      <c r="HU100" s="16"/>
      <c r="HV100" s="16"/>
      <c r="HW100" s="16"/>
      <c r="HX100" s="16"/>
      <c r="HY100" s="16"/>
      <c r="HZ100" s="16"/>
      <c r="IA100" s="16"/>
      <c r="IB100" s="16"/>
      <c r="IC100" s="16"/>
      <c r="ID100" s="16"/>
      <c r="IE100" s="16"/>
      <c r="IF100" s="16"/>
      <c r="IG100" s="16"/>
      <c r="IH100" s="16"/>
      <c r="II100" s="16"/>
      <c r="IJ100" s="16"/>
      <c r="IK100" s="16"/>
      <c r="IL100" s="103"/>
      <c r="IM100" s="103"/>
      <c r="IN100" s="103"/>
    </row>
    <row r="101" spans="1:248" s="73" customFormat="1" ht="21" customHeight="1">
      <c r="A101" s="85">
        <v>96</v>
      </c>
      <c r="B101" s="67" t="s">
        <v>489</v>
      </c>
      <c r="C101" s="67" t="s">
        <v>1538</v>
      </c>
      <c r="D101" s="65" t="s">
        <v>241</v>
      </c>
      <c r="E101" s="70">
        <v>0.05</v>
      </c>
      <c r="F101" s="87">
        <v>3.5000000000000003E-2</v>
      </c>
      <c r="G101" s="65" t="s">
        <v>242</v>
      </c>
      <c r="H101" s="86" t="s">
        <v>243</v>
      </c>
      <c r="I101" s="72">
        <v>14</v>
      </c>
      <c r="J101" s="72">
        <v>14</v>
      </c>
      <c r="K101" s="85"/>
      <c r="L101" s="68" t="s">
        <v>1538</v>
      </c>
      <c r="M101" s="88" t="s">
        <v>241</v>
      </c>
      <c r="O101" s="106" t="s">
        <v>1551</v>
      </c>
      <c r="Q101" s="16">
        <f t="shared" si="2"/>
        <v>0.7</v>
      </c>
      <c r="R101" s="107">
        <f t="shared" si="3"/>
        <v>0.49</v>
      </c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  <c r="CE101" s="16"/>
      <c r="CF101" s="16"/>
      <c r="CG101" s="16"/>
      <c r="CH101" s="16"/>
      <c r="CI101" s="16"/>
      <c r="CJ101" s="16"/>
      <c r="CK101" s="16"/>
      <c r="CL101" s="16"/>
      <c r="CM101" s="16"/>
      <c r="CN101" s="16"/>
      <c r="CO101" s="16"/>
      <c r="CP101" s="16"/>
      <c r="CQ101" s="16"/>
      <c r="CR101" s="16"/>
      <c r="CS101" s="16"/>
      <c r="CT101" s="16"/>
      <c r="CU101" s="16"/>
      <c r="CV101" s="16"/>
      <c r="CW101" s="16"/>
      <c r="CX101" s="16"/>
      <c r="CY101" s="16"/>
      <c r="CZ101" s="16"/>
      <c r="DA101" s="16"/>
      <c r="DB101" s="16"/>
      <c r="DC101" s="16"/>
      <c r="DD101" s="16"/>
      <c r="DE101" s="16"/>
      <c r="DF101" s="16"/>
      <c r="DG101" s="16"/>
      <c r="DH101" s="16"/>
      <c r="DI101" s="16"/>
      <c r="DJ101" s="16"/>
      <c r="DK101" s="16"/>
      <c r="DL101" s="16"/>
      <c r="DM101" s="16"/>
      <c r="DN101" s="16"/>
      <c r="DO101" s="16"/>
      <c r="DP101" s="16"/>
      <c r="DQ101" s="16"/>
      <c r="DR101" s="16"/>
      <c r="DS101" s="16"/>
      <c r="DT101" s="16"/>
      <c r="DU101" s="16"/>
      <c r="DV101" s="16"/>
      <c r="DW101" s="16"/>
      <c r="DX101" s="16"/>
      <c r="DY101" s="16"/>
      <c r="DZ101" s="16"/>
      <c r="EA101" s="16"/>
      <c r="EB101" s="16"/>
      <c r="EC101" s="16"/>
      <c r="ED101" s="16"/>
      <c r="EE101" s="16"/>
      <c r="EF101" s="16"/>
      <c r="EG101" s="16"/>
      <c r="EH101" s="16"/>
      <c r="EI101" s="16"/>
      <c r="EJ101" s="16"/>
      <c r="EK101" s="16"/>
      <c r="EL101" s="16"/>
      <c r="EM101" s="16"/>
      <c r="EN101" s="16"/>
      <c r="EO101" s="16"/>
      <c r="EP101" s="16"/>
      <c r="EQ101" s="16"/>
      <c r="ER101" s="16"/>
      <c r="ES101" s="16"/>
      <c r="ET101" s="16"/>
      <c r="EU101" s="16"/>
      <c r="EV101" s="16"/>
      <c r="EW101" s="16"/>
      <c r="EX101" s="16"/>
      <c r="EY101" s="16"/>
      <c r="EZ101" s="16"/>
      <c r="FA101" s="16"/>
      <c r="FB101" s="16"/>
      <c r="FC101" s="16"/>
      <c r="FD101" s="16"/>
      <c r="FE101" s="16"/>
      <c r="FF101" s="16"/>
      <c r="FG101" s="16"/>
      <c r="FH101" s="16"/>
      <c r="FI101" s="16"/>
      <c r="FJ101" s="16"/>
      <c r="FK101" s="16"/>
      <c r="FL101" s="16"/>
      <c r="FM101" s="16"/>
      <c r="FN101" s="16"/>
      <c r="FO101" s="16"/>
      <c r="FP101" s="16"/>
      <c r="FQ101" s="16"/>
      <c r="FR101" s="16"/>
      <c r="FS101" s="16"/>
      <c r="FT101" s="16"/>
      <c r="FU101" s="16"/>
      <c r="FV101" s="16"/>
      <c r="FW101" s="16"/>
      <c r="FX101" s="16"/>
      <c r="FY101" s="16"/>
      <c r="FZ101" s="16"/>
      <c r="GA101" s="16"/>
      <c r="GB101" s="16"/>
      <c r="GC101" s="16"/>
      <c r="GD101" s="16"/>
      <c r="GE101" s="16"/>
      <c r="GF101" s="16"/>
      <c r="GG101" s="16"/>
      <c r="GH101" s="16"/>
      <c r="GI101" s="16"/>
      <c r="GJ101" s="16"/>
      <c r="GK101" s="16"/>
      <c r="GL101" s="16"/>
      <c r="GM101" s="16"/>
      <c r="GN101" s="16"/>
      <c r="GO101" s="16"/>
      <c r="GP101" s="16"/>
      <c r="GQ101" s="16"/>
      <c r="GR101" s="16"/>
      <c r="GS101" s="16"/>
      <c r="GT101" s="16"/>
      <c r="GU101" s="16"/>
      <c r="GV101" s="16"/>
      <c r="GW101" s="16"/>
      <c r="GX101" s="16"/>
      <c r="GY101" s="16"/>
      <c r="GZ101" s="16"/>
      <c r="HA101" s="16"/>
      <c r="HB101" s="16"/>
      <c r="HC101" s="16"/>
      <c r="HD101" s="16"/>
      <c r="HE101" s="16"/>
      <c r="HF101" s="16"/>
      <c r="HG101" s="16"/>
      <c r="HH101" s="16"/>
      <c r="HI101" s="16"/>
      <c r="HJ101" s="16"/>
      <c r="HK101" s="16"/>
      <c r="HL101" s="16"/>
      <c r="HM101" s="16"/>
      <c r="HN101" s="16"/>
      <c r="HO101" s="16"/>
      <c r="HP101" s="16"/>
      <c r="HQ101" s="16"/>
      <c r="HR101" s="16"/>
      <c r="HS101" s="16"/>
      <c r="HT101" s="16"/>
      <c r="HU101" s="16"/>
      <c r="HV101" s="16"/>
      <c r="HW101" s="16"/>
      <c r="HX101" s="16"/>
      <c r="HY101" s="16"/>
      <c r="HZ101" s="16"/>
      <c r="IA101" s="16"/>
      <c r="IB101" s="16"/>
      <c r="IC101" s="16"/>
      <c r="ID101" s="16"/>
      <c r="IE101" s="16"/>
      <c r="IF101" s="16"/>
      <c r="IG101" s="16"/>
      <c r="IH101" s="16"/>
      <c r="II101" s="16"/>
      <c r="IJ101" s="16"/>
      <c r="IK101" s="16"/>
      <c r="IL101" s="103"/>
      <c r="IM101" s="103"/>
      <c r="IN101" s="103"/>
    </row>
    <row r="102" spans="1:248" s="73" customFormat="1" ht="21" customHeight="1">
      <c r="A102" s="85">
        <v>97</v>
      </c>
      <c r="B102" s="67" t="s">
        <v>1539</v>
      </c>
      <c r="C102" s="67" t="s">
        <v>1540</v>
      </c>
      <c r="D102" s="65" t="s">
        <v>241</v>
      </c>
      <c r="E102" s="70">
        <v>1</v>
      </c>
      <c r="F102" s="70">
        <v>1</v>
      </c>
      <c r="G102" s="65" t="s">
        <v>242</v>
      </c>
      <c r="H102" s="86" t="s">
        <v>243</v>
      </c>
      <c r="I102" s="72">
        <v>12</v>
      </c>
      <c r="J102" s="72">
        <v>12</v>
      </c>
      <c r="K102" s="85"/>
      <c r="L102" s="68" t="s">
        <v>1540</v>
      </c>
      <c r="M102" s="88" t="s">
        <v>241</v>
      </c>
      <c r="O102" s="106" t="s">
        <v>1551</v>
      </c>
      <c r="Q102" s="16">
        <f t="shared" si="2"/>
        <v>12</v>
      </c>
      <c r="R102" s="107">
        <f t="shared" si="3"/>
        <v>12</v>
      </c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  <c r="CE102" s="16"/>
      <c r="CF102" s="16"/>
      <c r="CG102" s="16"/>
      <c r="CH102" s="16"/>
      <c r="CI102" s="16"/>
      <c r="CJ102" s="16"/>
      <c r="CK102" s="16"/>
      <c r="CL102" s="16"/>
      <c r="CM102" s="16"/>
      <c r="CN102" s="16"/>
      <c r="CO102" s="16"/>
      <c r="CP102" s="16"/>
      <c r="CQ102" s="16"/>
      <c r="CR102" s="16"/>
      <c r="CS102" s="16"/>
      <c r="CT102" s="16"/>
      <c r="CU102" s="16"/>
      <c r="CV102" s="16"/>
      <c r="CW102" s="16"/>
      <c r="CX102" s="16"/>
      <c r="CY102" s="16"/>
      <c r="CZ102" s="16"/>
      <c r="DA102" s="16"/>
      <c r="DB102" s="16"/>
      <c r="DC102" s="16"/>
      <c r="DD102" s="16"/>
      <c r="DE102" s="16"/>
      <c r="DF102" s="16"/>
      <c r="DG102" s="16"/>
      <c r="DH102" s="16"/>
      <c r="DI102" s="16"/>
      <c r="DJ102" s="16"/>
      <c r="DK102" s="16"/>
      <c r="DL102" s="16"/>
      <c r="DM102" s="16"/>
      <c r="DN102" s="16"/>
      <c r="DO102" s="16"/>
      <c r="DP102" s="16"/>
      <c r="DQ102" s="16"/>
      <c r="DR102" s="16"/>
      <c r="DS102" s="16"/>
      <c r="DT102" s="16"/>
      <c r="DU102" s="16"/>
      <c r="DV102" s="16"/>
      <c r="DW102" s="16"/>
      <c r="DX102" s="16"/>
      <c r="DY102" s="16"/>
      <c r="DZ102" s="16"/>
      <c r="EA102" s="16"/>
      <c r="EB102" s="16"/>
      <c r="EC102" s="16"/>
      <c r="ED102" s="16"/>
      <c r="EE102" s="16"/>
      <c r="EF102" s="16"/>
      <c r="EG102" s="16"/>
      <c r="EH102" s="16"/>
      <c r="EI102" s="16"/>
      <c r="EJ102" s="16"/>
      <c r="EK102" s="16"/>
      <c r="EL102" s="16"/>
      <c r="EM102" s="16"/>
      <c r="EN102" s="16"/>
      <c r="EO102" s="16"/>
      <c r="EP102" s="16"/>
      <c r="EQ102" s="16"/>
      <c r="ER102" s="16"/>
      <c r="ES102" s="16"/>
      <c r="ET102" s="16"/>
      <c r="EU102" s="16"/>
      <c r="EV102" s="16"/>
      <c r="EW102" s="16"/>
      <c r="EX102" s="16"/>
      <c r="EY102" s="16"/>
      <c r="EZ102" s="16"/>
      <c r="FA102" s="16"/>
      <c r="FB102" s="16"/>
      <c r="FC102" s="16"/>
      <c r="FD102" s="16"/>
      <c r="FE102" s="16"/>
      <c r="FF102" s="16"/>
      <c r="FG102" s="16"/>
      <c r="FH102" s="16"/>
      <c r="FI102" s="16"/>
      <c r="FJ102" s="16"/>
      <c r="FK102" s="16"/>
      <c r="FL102" s="16"/>
      <c r="FM102" s="16"/>
      <c r="FN102" s="16"/>
      <c r="FO102" s="16"/>
      <c r="FP102" s="16"/>
      <c r="FQ102" s="16"/>
      <c r="FR102" s="16"/>
      <c r="FS102" s="16"/>
      <c r="FT102" s="16"/>
      <c r="FU102" s="16"/>
      <c r="FV102" s="16"/>
      <c r="FW102" s="16"/>
      <c r="FX102" s="16"/>
      <c r="FY102" s="16"/>
      <c r="FZ102" s="16"/>
      <c r="GA102" s="16"/>
      <c r="GB102" s="16"/>
      <c r="GC102" s="16"/>
      <c r="GD102" s="16"/>
      <c r="GE102" s="16"/>
      <c r="GF102" s="16"/>
      <c r="GG102" s="16"/>
      <c r="GH102" s="16"/>
      <c r="GI102" s="16"/>
      <c r="GJ102" s="16"/>
      <c r="GK102" s="16"/>
      <c r="GL102" s="16"/>
      <c r="GM102" s="16"/>
      <c r="GN102" s="16"/>
      <c r="GO102" s="16"/>
      <c r="GP102" s="16"/>
      <c r="GQ102" s="16"/>
      <c r="GR102" s="16"/>
      <c r="GS102" s="16"/>
      <c r="GT102" s="16"/>
      <c r="GU102" s="16"/>
      <c r="GV102" s="16"/>
      <c r="GW102" s="16"/>
      <c r="GX102" s="16"/>
      <c r="GY102" s="16"/>
      <c r="GZ102" s="16"/>
      <c r="HA102" s="16"/>
      <c r="HB102" s="16"/>
      <c r="HC102" s="16"/>
      <c r="HD102" s="16"/>
      <c r="HE102" s="16"/>
      <c r="HF102" s="16"/>
      <c r="HG102" s="16"/>
      <c r="HH102" s="16"/>
      <c r="HI102" s="16"/>
      <c r="HJ102" s="16"/>
      <c r="HK102" s="16"/>
      <c r="HL102" s="16"/>
      <c r="HM102" s="16"/>
      <c r="HN102" s="16"/>
      <c r="HO102" s="16"/>
      <c r="HP102" s="16"/>
      <c r="HQ102" s="16"/>
      <c r="HR102" s="16"/>
      <c r="HS102" s="16"/>
      <c r="HT102" s="16"/>
      <c r="HU102" s="16"/>
      <c r="HV102" s="16"/>
      <c r="HW102" s="16"/>
      <c r="HX102" s="16"/>
      <c r="HY102" s="16"/>
      <c r="HZ102" s="16"/>
      <c r="IA102" s="16"/>
      <c r="IB102" s="16"/>
      <c r="IC102" s="16"/>
      <c r="ID102" s="16"/>
      <c r="IE102" s="16"/>
      <c r="IF102" s="16"/>
      <c r="IG102" s="16"/>
      <c r="IH102" s="16"/>
      <c r="II102" s="16"/>
      <c r="IJ102" s="16"/>
      <c r="IK102" s="16"/>
      <c r="IL102" s="103"/>
      <c r="IM102" s="103"/>
      <c r="IN102" s="103"/>
    </row>
    <row r="103" spans="1:248" s="73" customFormat="1" ht="21" customHeight="1">
      <c r="A103" s="81">
        <v>98</v>
      </c>
      <c r="B103" s="67" t="s">
        <v>1541</v>
      </c>
      <c r="C103" s="67" t="s">
        <v>1542</v>
      </c>
      <c r="D103" s="65" t="s">
        <v>241</v>
      </c>
      <c r="E103" s="70">
        <v>1.9</v>
      </c>
      <c r="F103" s="70">
        <v>1.9</v>
      </c>
      <c r="G103" s="65" t="s">
        <v>242</v>
      </c>
      <c r="H103" s="86" t="s">
        <v>243</v>
      </c>
      <c r="I103" s="72">
        <v>10</v>
      </c>
      <c r="J103" s="72">
        <v>10</v>
      </c>
      <c r="K103" s="85"/>
      <c r="L103" s="68" t="s">
        <v>1542</v>
      </c>
      <c r="M103" s="88" t="s">
        <v>241</v>
      </c>
      <c r="O103" s="106" t="s">
        <v>1551</v>
      </c>
      <c r="Q103" s="16">
        <f t="shared" si="2"/>
        <v>19</v>
      </c>
      <c r="R103" s="107">
        <f t="shared" si="3"/>
        <v>19</v>
      </c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  <c r="FF103" s="16"/>
      <c r="FG103" s="16"/>
      <c r="FH103" s="16"/>
      <c r="FI103" s="16"/>
      <c r="FJ103" s="16"/>
      <c r="FK103" s="16"/>
      <c r="FL103" s="16"/>
      <c r="FM103" s="16"/>
      <c r="FN103" s="16"/>
      <c r="FO103" s="16"/>
      <c r="FP103" s="16"/>
      <c r="FQ103" s="16"/>
      <c r="FR103" s="16"/>
      <c r="FS103" s="16"/>
      <c r="FT103" s="16"/>
      <c r="FU103" s="16"/>
      <c r="FV103" s="16"/>
      <c r="FW103" s="16"/>
      <c r="FX103" s="16"/>
      <c r="FY103" s="16"/>
      <c r="FZ103" s="16"/>
      <c r="GA103" s="16"/>
      <c r="GB103" s="16"/>
      <c r="GC103" s="16"/>
      <c r="GD103" s="16"/>
      <c r="GE103" s="16"/>
      <c r="GF103" s="16"/>
      <c r="GG103" s="16"/>
      <c r="GH103" s="16"/>
      <c r="GI103" s="16"/>
      <c r="GJ103" s="16"/>
      <c r="GK103" s="16"/>
      <c r="GL103" s="16"/>
      <c r="GM103" s="16"/>
      <c r="GN103" s="16"/>
      <c r="GO103" s="16"/>
      <c r="GP103" s="16"/>
      <c r="GQ103" s="16"/>
      <c r="GR103" s="16"/>
      <c r="GS103" s="16"/>
      <c r="GT103" s="16"/>
      <c r="GU103" s="16"/>
      <c r="GV103" s="16"/>
      <c r="GW103" s="16"/>
      <c r="GX103" s="16"/>
      <c r="GY103" s="16"/>
      <c r="GZ103" s="16"/>
      <c r="HA103" s="16"/>
      <c r="HB103" s="16"/>
      <c r="HC103" s="16"/>
      <c r="HD103" s="16"/>
      <c r="HE103" s="16"/>
      <c r="HF103" s="16"/>
      <c r="HG103" s="16"/>
      <c r="HH103" s="16"/>
      <c r="HI103" s="16"/>
      <c r="HJ103" s="16"/>
      <c r="HK103" s="16"/>
      <c r="HL103" s="16"/>
      <c r="HM103" s="16"/>
      <c r="HN103" s="16"/>
      <c r="HO103" s="16"/>
      <c r="HP103" s="16"/>
      <c r="HQ103" s="16"/>
      <c r="HR103" s="16"/>
      <c r="HS103" s="16"/>
      <c r="HT103" s="16"/>
      <c r="HU103" s="16"/>
      <c r="HV103" s="16"/>
      <c r="HW103" s="16"/>
      <c r="HX103" s="16"/>
      <c r="HY103" s="16"/>
      <c r="HZ103" s="16"/>
      <c r="IA103" s="16"/>
      <c r="IB103" s="16"/>
      <c r="IC103" s="16"/>
      <c r="ID103" s="16"/>
      <c r="IE103" s="16"/>
      <c r="IF103" s="16"/>
      <c r="IG103" s="16"/>
      <c r="IH103" s="16"/>
      <c r="II103" s="16"/>
      <c r="IJ103" s="16"/>
      <c r="IK103" s="16"/>
      <c r="IL103" s="103"/>
      <c r="IM103" s="103"/>
      <c r="IN103" s="103"/>
    </row>
    <row r="104" spans="1:248" s="73" customFormat="1" ht="21" customHeight="1">
      <c r="A104" s="81">
        <v>99</v>
      </c>
      <c r="B104" s="67" t="s">
        <v>1474</v>
      </c>
      <c r="C104" s="67" t="s">
        <v>1543</v>
      </c>
      <c r="D104" s="65" t="s">
        <v>241</v>
      </c>
      <c r="E104" s="70">
        <v>0.8</v>
      </c>
      <c r="F104" s="70">
        <v>0.8</v>
      </c>
      <c r="G104" s="65" t="s">
        <v>242</v>
      </c>
      <c r="H104" s="86" t="s">
        <v>243</v>
      </c>
      <c r="I104" s="72">
        <v>82</v>
      </c>
      <c r="J104" s="72">
        <v>82</v>
      </c>
      <c r="K104" s="85"/>
      <c r="L104" s="68" t="s">
        <v>1543</v>
      </c>
      <c r="M104" s="88" t="s">
        <v>241</v>
      </c>
      <c r="O104" s="106" t="s">
        <v>1551</v>
      </c>
      <c r="Q104" s="16">
        <f t="shared" si="2"/>
        <v>65.599999999999994</v>
      </c>
      <c r="R104" s="107">
        <f t="shared" si="3"/>
        <v>65.599999999999994</v>
      </c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  <c r="BY104" s="16"/>
      <c r="BZ104" s="16"/>
      <c r="CA104" s="16"/>
      <c r="CB104" s="16"/>
      <c r="CC104" s="16"/>
      <c r="CD104" s="16"/>
      <c r="CE104" s="16"/>
      <c r="CF104" s="16"/>
      <c r="CG104" s="16"/>
      <c r="CH104" s="16"/>
      <c r="CI104" s="16"/>
      <c r="CJ104" s="16"/>
      <c r="CK104" s="16"/>
      <c r="CL104" s="16"/>
      <c r="CM104" s="16"/>
      <c r="CN104" s="16"/>
      <c r="CO104" s="16"/>
      <c r="CP104" s="16"/>
      <c r="CQ104" s="16"/>
      <c r="CR104" s="16"/>
      <c r="CS104" s="16"/>
      <c r="CT104" s="16"/>
      <c r="CU104" s="16"/>
      <c r="CV104" s="16"/>
      <c r="CW104" s="16"/>
      <c r="CX104" s="16"/>
      <c r="CY104" s="16"/>
      <c r="CZ104" s="16"/>
      <c r="DA104" s="16"/>
      <c r="DB104" s="16"/>
      <c r="DC104" s="16"/>
      <c r="DD104" s="16"/>
      <c r="DE104" s="16"/>
      <c r="DF104" s="16"/>
      <c r="DG104" s="16"/>
      <c r="DH104" s="16"/>
      <c r="DI104" s="16"/>
      <c r="DJ104" s="16"/>
      <c r="DK104" s="16"/>
      <c r="DL104" s="16"/>
      <c r="DM104" s="16"/>
      <c r="DN104" s="16"/>
      <c r="DO104" s="16"/>
      <c r="DP104" s="16"/>
      <c r="DQ104" s="16"/>
      <c r="DR104" s="16"/>
      <c r="DS104" s="16"/>
      <c r="DT104" s="16"/>
      <c r="DU104" s="16"/>
      <c r="DV104" s="16"/>
      <c r="DW104" s="16"/>
      <c r="DX104" s="16"/>
      <c r="DY104" s="16"/>
      <c r="DZ104" s="16"/>
      <c r="EA104" s="16"/>
      <c r="EB104" s="16"/>
      <c r="EC104" s="16"/>
      <c r="ED104" s="16"/>
      <c r="EE104" s="16"/>
      <c r="EF104" s="16"/>
      <c r="EG104" s="16"/>
      <c r="EH104" s="16"/>
      <c r="EI104" s="16"/>
      <c r="EJ104" s="16"/>
      <c r="EK104" s="16"/>
      <c r="EL104" s="16"/>
      <c r="EM104" s="16"/>
      <c r="EN104" s="16"/>
      <c r="EO104" s="16"/>
      <c r="EP104" s="16"/>
      <c r="EQ104" s="16"/>
      <c r="ER104" s="16"/>
      <c r="ES104" s="16"/>
      <c r="ET104" s="16"/>
      <c r="EU104" s="16"/>
      <c r="EV104" s="16"/>
      <c r="EW104" s="16"/>
      <c r="EX104" s="16"/>
      <c r="EY104" s="16"/>
      <c r="EZ104" s="16"/>
      <c r="FA104" s="16"/>
      <c r="FB104" s="16"/>
      <c r="FC104" s="16"/>
      <c r="FD104" s="16"/>
      <c r="FE104" s="16"/>
      <c r="FF104" s="16"/>
      <c r="FG104" s="16"/>
      <c r="FH104" s="16"/>
      <c r="FI104" s="16"/>
      <c r="FJ104" s="16"/>
      <c r="FK104" s="16"/>
      <c r="FL104" s="16"/>
      <c r="FM104" s="16"/>
      <c r="FN104" s="16"/>
      <c r="FO104" s="16"/>
      <c r="FP104" s="16"/>
      <c r="FQ104" s="16"/>
      <c r="FR104" s="16"/>
      <c r="FS104" s="16"/>
      <c r="FT104" s="16"/>
      <c r="FU104" s="16"/>
      <c r="FV104" s="16"/>
      <c r="FW104" s="16"/>
      <c r="FX104" s="16"/>
      <c r="FY104" s="16"/>
      <c r="FZ104" s="16"/>
      <c r="GA104" s="16"/>
      <c r="GB104" s="16"/>
      <c r="GC104" s="16"/>
      <c r="GD104" s="16"/>
      <c r="GE104" s="16"/>
      <c r="GF104" s="16"/>
      <c r="GG104" s="16"/>
      <c r="GH104" s="16"/>
      <c r="GI104" s="16"/>
      <c r="GJ104" s="16"/>
      <c r="GK104" s="16"/>
      <c r="GL104" s="16"/>
      <c r="GM104" s="16"/>
      <c r="GN104" s="16"/>
      <c r="GO104" s="16"/>
      <c r="GP104" s="16"/>
      <c r="GQ104" s="16"/>
      <c r="GR104" s="16"/>
      <c r="GS104" s="16"/>
      <c r="GT104" s="16"/>
      <c r="GU104" s="16"/>
      <c r="GV104" s="16"/>
      <c r="GW104" s="16"/>
      <c r="GX104" s="16"/>
      <c r="GY104" s="16"/>
      <c r="GZ104" s="16"/>
      <c r="HA104" s="16"/>
      <c r="HB104" s="16"/>
      <c r="HC104" s="16"/>
      <c r="HD104" s="16"/>
      <c r="HE104" s="16"/>
      <c r="HF104" s="16"/>
      <c r="HG104" s="16"/>
      <c r="HH104" s="16"/>
      <c r="HI104" s="16"/>
      <c r="HJ104" s="16"/>
      <c r="HK104" s="16"/>
      <c r="HL104" s="16"/>
      <c r="HM104" s="16"/>
      <c r="HN104" s="16"/>
      <c r="HO104" s="16"/>
      <c r="HP104" s="16"/>
      <c r="HQ104" s="16"/>
      <c r="HR104" s="16"/>
      <c r="HS104" s="16"/>
      <c r="HT104" s="16"/>
      <c r="HU104" s="16"/>
      <c r="HV104" s="16"/>
      <c r="HW104" s="16"/>
      <c r="HX104" s="16"/>
      <c r="HY104" s="16"/>
      <c r="HZ104" s="16"/>
      <c r="IA104" s="16"/>
      <c r="IB104" s="16"/>
      <c r="IC104" s="16"/>
      <c r="ID104" s="16"/>
      <c r="IE104" s="16"/>
      <c r="IF104" s="16"/>
      <c r="IG104" s="16"/>
      <c r="IH104" s="16"/>
      <c r="II104" s="16"/>
      <c r="IJ104" s="16"/>
      <c r="IK104" s="16"/>
      <c r="IL104" s="103"/>
      <c r="IM104" s="103"/>
      <c r="IN104" s="103"/>
    </row>
    <row r="105" spans="1:248" s="73" customFormat="1" ht="21" customHeight="1">
      <c r="A105" s="85">
        <v>100</v>
      </c>
      <c r="B105" s="67" t="s">
        <v>1472</v>
      </c>
      <c r="C105" s="67" t="s">
        <v>1544</v>
      </c>
      <c r="D105" s="65" t="s">
        <v>241</v>
      </c>
      <c r="E105" s="70">
        <v>1.4</v>
      </c>
      <c r="F105" s="70">
        <v>1.4</v>
      </c>
      <c r="G105" s="65" t="s">
        <v>242</v>
      </c>
      <c r="H105" s="86" t="s">
        <v>243</v>
      </c>
      <c r="I105" s="72">
        <v>44</v>
      </c>
      <c r="J105" s="72">
        <v>44</v>
      </c>
      <c r="K105" s="85"/>
      <c r="L105" s="68" t="s">
        <v>1544</v>
      </c>
      <c r="M105" s="88" t="s">
        <v>241</v>
      </c>
      <c r="O105" s="106" t="s">
        <v>1551</v>
      </c>
      <c r="Q105" s="16">
        <f t="shared" si="2"/>
        <v>61.6</v>
      </c>
      <c r="R105" s="107">
        <f t="shared" si="3"/>
        <v>61.6</v>
      </c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16"/>
      <c r="CA105" s="16"/>
      <c r="CB105" s="16"/>
      <c r="CC105" s="16"/>
      <c r="CD105" s="16"/>
      <c r="CE105" s="16"/>
      <c r="CF105" s="16"/>
      <c r="CG105" s="16"/>
      <c r="CH105" s="16"/>
      <c r="CI105" s="16"/>
      <c r="CJ105" s="16"/>
      <c r="CK105" s="16"/>
      <c r="CL105" s="16"/>
      <c r="CM105" s="16"/>
      <c r="CN105" s="16"/>
      <c r="CO105" s="16"/>
      <c r="CP105" s="16"/>
      <c r="CQ105" s="16"/>
      <c r="CR105" s="16"/>
      <c r="CS105" s="16"/>
      <c r="CT105" s="16"/>
      <c r="CU105" s="16"/>
      <c r="CV105" s="16"/>
      <c r="CW105" s="16"/>
      <c r="CX105" s="16"/>
      <c r="CY105" s="16"/>
      <c r="CZ105" s="16"/>
      <c r="DA105" s="16"/>
      <c r="DB105" s="16"/>
      <c r="DC105" s="16"/>
      <c r="DD105" s="16"/>
      <c r="DE105" s="16"/>
      <c r="DF105" s="16"/>
      <c r="DG105" s="16"/>
      <c r="DH105" s="16"/>
      <c r="DI105" s="16"/>
      <c r="DJ105" s="16"/>
      <c r="DK105" s="16"/>
      <c r="DL105" s="16"/>
      <c r="DM105" s="16"/>
      <c r="DN105" s="16"/>
      <c r="DO105" s="16"/>
      <c r="DP105" s="16"/>
      <c r="DQ105" s="16"/>
      <c r="DR105" s="16"/>
      <c r="DS105" s="16"/>
      <c r="DT105" s="16"/>
      <c r="DU105" s="16"/>
      <c r="DV105" s="16"/>
      <c r="DW105" s="16"/>
      <c r="DX105" s="16"/>
      <c r="DY105" s="16"/>
      <c r="DZ105" s="16"/>
      <c r="EA105" s="16"/>
      <c r="EB105" s="16"/>
      <c r="EC105" s="16"/>
      <c r="ED105" s="16"/>
      <c r="EE105" s="16"/>
      <c r="EF105" s="16"/>
      <c r="EG105" s="16"/>
      <c r="EH105" s="16"/>
      <c r="EI105" s="16"/>
      <c r="EJ105" s="16"/>
      <c r="EK105" s="16"/>
      <c r="EL105" s="16"/>
      <c r="EM105" s="16"/>
      <c r="EN105" s="16"/>
      <c r="EO105" s="16"/>
      <c r="EP105" s="16"/>
      <c r="EQ105" s="16"/>
      <c r="ER105" s="16"/>
      <c r="ES105" s="16"/>
      <c r="ET105" s="16"/>
      <c r="EU105" s="16"/>
      <c r="EV105" s="16"/>
      <c r="EW105" s="16"/>
      <c r="EX105" s="16"/>
      <c r="EY105" s="16"/>
      <c r="EZ105" s="16"/>
      <c r="FA105" s="16"/>
      <c r="FB105" s="16"/>
      <c r="FC105" s="16"/>
      <c r="FD105" s="16"/>
      <c r="FE105" s="16"/>
      <c r="FF105" s="16"/>
      <c r="FG105" s="16"/>
      <c r="FH105" s="16"/>
      <c r="FI105" s="16"/>
      <c r="FJ105" s="16"/>
      <c r="FK105" s="16"/>
      <c r="FL105" s="16"/>
      <c r="FM105" s="16"/>
      <c r="FN105" s="16"/>
      <c r="FO105" s="16"/>
      <c r="FP105" s="16"/>
      <c r="FQ105" s="16"/>
      <c r="FR105" s="16"/>
      <c r="FS105" s="16"/>
      <c r="FT105" s="16"/>
      <c r="FU105" s="16"/>
      <c r="FV105" s="16"/>
      <c r="FW105" s="16"/>
      <c r="FX105" s="16"/>
      <c r="FY105" s="16"/>
      <c r="FZ105" s="16"/>
      <c r="GA105" s="16"/>
      <c r="GB105" s="16"/>
      <c r="GC105" s="16"/>
      <c r="GD105" s="16"/>
      <c r="GE105" s="16"/>
      <c r="GF105" s="16"/>
      <c r="GG105" s="16"/>
      <c r="GH105" s="16"/>
      <c r="GI105" s="16"/>
      <c r="GJ105" s="16"/>
      <c r="GK105" s="16"/>
      <c r="GL105" s="16"/>
      <c r="GM105" s="16"/>
      <c r="GN105" s="16"/>
      <c r="GO105" s="16"/>
      <c r="GP105" s="16"/>
      <c r="GQ105" s="16"/>
      <c r="GR105" s="16"/>
      <c r="GS105" s="16"/>
      <c r="GT105" s="16"/>
      <c r="GU105" s="16"/>
      <c r="GV105" s="16"/>
      <c r="GW105" s="16"/>
      <c r="GX105" s="16"/>
      <c r="GY105" s="16"/>
      <c r="GZ105" s="16"/>
      <c r="HA105" s="16"/>
      <c r="HB105" s="16"/>
      <c r="HC105" s="16"/>
      <c r="HD105" s="16"/>
      <c r="HE105" s="16"/>
      <c r="HF105" s="16"/>
      <c r="HG105" s="16"/>
      <c r="HH105" s="16"/>
      <c r="HI105" s="16"/>
      <c r="HJ105" s="16"/>
      <c r="HK105" s="16"/>
      <c r="HL105" s="16"/>
      <c r="HM105" s="16"/>
      <c r="HN105" s="16"/>
      <c r="HO105" s="16"/>
      <c r="HP105" s="16"/>
      <c r="HQ105" s="16"/>
      <c r="HR105" s="16"/>
      <c r="HS105" s="16"/>
      <c r="HT105" s="16"/>
      <c r="HU105" s="16"/>
      <c r="HV105" s="16"/>
      <c r="HW105" s="16"/>
      <c r="HX105" s="16"/>
      <c r="HY105" s="16"/>
      <c r="HZ105" s="16"/>
      <c r="IA105" s="16"/>
      <c r="IB105" s="16"/>
      <c r="IC105" s="16"/>
      <c r="ID105" s="16"/>
      <c r="IE105" s="16"/>
      <c r="IF105" s="16"/>
      <c r="IG105" s="16"/>
      <c r="IH105" s="16"/>
      <c r="II105" s="16"/>
      <c r="IJ105" s="16"/>
      <c r="IK105" s="16"/>
      <c r="IL105" s="103"/>
      <c r="IM105" s="103"/>
      <c r="IN105" s="103"/>
    </row>
    <row r="106" spans="1:248" s="73" customFormat="1" ht="21" customHeight="1">
      <c r="A106" s="85">
        <v>101</v>
      </c>
      <c r="B106" s="67" t="s">
        <v>1476</v>
      </c>
      <c r="C106" s="67" t="s">
        <v>1545</v>
      </c>
      <c r="D106" s="65" t="s">
        <v>241</v>
      </c>
      <c r="E106" s="70">
        <v>0.6</v>
      </c>
      <c r="F106" s="70">
        <v>0.6</v>
      </c>
      <c r="G106" s="65" t="s">
        <v>242</v>
      </c>
      <c r="H106" s="86" t="s">
        <v>243</v>
      </c>
      <c r="I106" s="72">
        <v>112</v>
      </c>
      <c r="J106" s="72">
        <v>112</v>
      </c>
      <c r="K106" s="85"/>
      <c r="L106" s="68" t="s">
        <v>1545</v>
      </c>
      <c r="M106" s="88" t="s">
        <v>241</v>
      </c>
      <c r="O106" s="106" t="s">
        <v>1551</v>
      </c>
      <c r="Q106" s="16">
        <f t="shared" si="2"/>
        <v>67.2</v>
      </c>
      <c r="R106" s="107">
        <f t="shared" si="3"/>
        <v>67.2</v>
      </c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  <c r="BY106" s="16"/>
      <c r="BZ106" s="16"/>
      <c r="CA106" s="16"/>
      <c r="CB106" s="16"/>
      <c r="CC106" s="16"/>
      <c r="CD106" s="16"/>
      <c r="CE106" s="16"/>
      <c r="CF106" s="16"/>
      <c r="CG106" s="16"/>
      <c r="CH106" s="16"/>
      <c r="CI106" s="16"/>
      <c r="CJ106" s="16"/>
      <c r="CK106" s="16"/>
      <c r="CL106" s="16"/>
      <c r="CM106" s="16"/>
      <c r="CN106" s="16"/>
      <c r="CO106" s="16"/>
      <c r="CP106" s="16"/>
      <c r="CQ106" s="16"/>
      <c r="CR106" s="16"/>
      <c r="CS106" s="16"/>
      <c r="CT106" s="16"/>
      <c r="CU106" s="16"/>
      <c r="CV106" s="16"/>
      <c r="CW106" s="16"/>
      <c r="CX106" s="16"/>
      <c r="CY106" s="16"/>
      <c r="CZ106" s="16"/>
      <c r="DA106" s="16"/>
      <c r="DB106" s="16"/>
      <c r="DC106" s="16"/>
      <c r="DD106" s="16"/>
      <c r="DE106" s="16"/>
      <c r="DF106" s="16"/>
      <c r="DG106" s="16"/>
      <c r="DH106" s="16"/>
      <c r="DI106" s="16"/>
      <c r="DJ106" s="16"/>
      <c r="DK106" s="16"/>
      <c r="DL106" s="16"/>
      <c r="DM106" s="16"/>
      <c r="DN106" s="16"/>
      <c r="DO106" s="16"/>
      <c r="DP106" s="16"/>
      <c r="DQ106" s="16"/>
      <c r="DR106" s="16"/>
      <c r="DS106" s="16"/>
      <c r="DT106" s="16"/>
      <c r="DU106" s="16"/>
      <c r="DV106" s="16"/>
      <c r="DW106" s="16"/>
      <c r="DX106" s="16"/>
      <c r="DY106" s="16"/>
      <c r="DZ106" s="16"/>
      <c r="EA106" s="16"/>
      <c r="EB106" s="16"/>
      <c r="EC106" s="16"/>
      <c r="ED106" s="16"/>
      <c r="EE106" s="16"/>
      <c r="EF106" s="16"/>
      <c r="EG106" s="16"/>
      <c r="EH106" s="16"/>
      <c r="EI106" s="16"/>
      <c r="EJ106" s="16"/>
      <c r="EK106" s="16"/>
      <c r="EL106" s="16"/>
      <c r="EM106" s="16"/>
      <c r="EN106" s="16"/>
      <c r="EO106" s="16"/>
      <c r="EP106" s="16"/>
      <c r="EQ106" s="16"/>
      <c r="ER106" s="16"/>
      <c r="ES106" s="16"/>
      <c r="ET106" s="16"/>
      <c r="EU106" s="16"/>
      <c r="EV106" s="16"/>
      <c r="EW106" s="16"/>
      <c r="EX106" s="16"/>
      <c r="EY106" s="16"/>
      <c r="EZ106" s="16"/>
      <c r="FA106" s="16"/>
      <c r="FB106" s="16"/>
      <c r="FC106" s="16"/>
      <c r="FD106" s="16"/>
      <c r="FE106" s="16"/>
      <c r="FF106" s="16"/>
      <c r="FG106" s="16"/>
      <c r="FH106" s="16"/>
      <c r="FI106" s="16"/>
      <c r="FJ106" s="16"/>
      <c r="FK106" s="16"/>
      <c r="FL106" s="16"/>
      <c r="FM106" s="16"/>
      <c r="FN106" s="16"/>
      <c r="FO106" s="16"/>
      <c r="FP106" s="16"/>
      <c r="FQ106" s="16"/>
      <c r="FR106" s="16"/>
      <c r="FS106" s="16"/>
      <c r="FT106" s="16"/>
      <c r="FU106" s="16"/>
      <c r="FV106" s="16"/>
      <c r="FW106" s="16"/>
      <c r="FX106" s="16"/>
      <c r="FY106" s="16"/>
      <c r="FZ106" s="16"/>
      <c r="GA106" s="16"/>
      <c r="GB106" s="16"/>
      <c r="GC106" s="16"/>
      <c r="GD106" s="16"/>
      <c r="GE106" s="16"/>
      <c r="GF106" s="16"/>
      <c r="GG106" s="16"/>
      <c r="GH106" s="16"/>
      <c r="GI106" s="16"/>
      <c r="GJ106" s="16"/>
      <c r="GK106" s="16"/>
      <c r="GL106" s="16"/>
      <c r="GM106" s="16"/>
      <c r="GN106" s="16"/>
      <c r="GO106" s="16"/>
      <c r="GP106" s="16"/>
      <c r="GQ106" s="16"/>
      <c r="GR106" s="16"/>
      <c r="GS106" s="16"/>
      <c r="GT106" s="16"/>
      <c r="GU106" s="16"/>
      <c r="GV106" s="16"/>
      <c r="GW106" s="16"/>
      <c r="GX106" s="16"/>
      <c r="GY106" s="16"/>
      <c r="GZ106" s="16"/>
      <c r="HA106" s="16"/>
      <c r="HB106" s="16"/>
      <c r="HC106" s="16"/>
      <c r="HD106" s="16"/>
      <c r="HE106" s="16"/>
      <c r="HF106" s="16"/>
      <c r="HG106" s="16"/>
      <c r="HH106" s="16"/>
      <c r="HI106" s="16"/>
      <c r="HJ106" s="16"/>
      <c r="HK106" s="16"/>
      <c r="HL106" s="16"/>
      <c r="HM106" s="16"/>
      <c r="HN106" s="16"/>
      <c r="HO106" s="16"/>
      <c r="HP106" s="16"/>
      <c r="HQ106" s="16"/>
      <c r="HR106" s="16"/>
      <c r="HS106" s="16"/>
      <c r="HT106" s="16"/>
      <c r="HU106" s="16"/>
      <c r="HV106" s="16"/>
      <c r="HW106" s="16"/>
      <c r="HX106" s="16"/>
      <c r="HY106" s="16"/>
      <c r="HZ106" s="16"/>
      <c r="IA106" s="16"/>
      <c r="IB106" s="16"/>
      <c r="IC106" s="16"/>
      <c r="ID106" s="16"/>
      <c r="IE106" s="16"/>
      <c r="IF106" s="16"/>
      <c r="IG106" s="16"/>
      <c r="IH106" s="16"/>
      <c r="II106" s="16"/>
      <c r="IJ106" s="16"/>
      <c r="IK106" s="16"/>
      <c r="IL106" s="103"/>
      <c r="IM106" s="103"/>
      <c r="IN106" s="103"/>
    </row>
    <row r="107" spans="1:248" s="73" customFormat="1" ht="21" customHeight="1">
      <c r="A107" s="81">
        <v>102</v>
      </c>
      <c r="B107" s="67" t="s">
        <v>1472</v>
      </c>
      <c r="C107" s="67" t="s">
        <v>1546</v>
      </c>
      <c r="D107" s="65" t="s">
        <v>241</v>
      </c>
      <c r="E107" s="70">
        <v>1.1000000000000001</v>
      </c>
      <c r="F107" s="70">
        <v>1.1000000000000001</v>
      </c>
      <c r="G107" s="65" t="s">
        <v>242</v>
      </c>
      <c r="H107" s="86" t="s">
        <v>243</v>
      </c>
      <c r="I107" s="72">
        <v>22</v>
      </c>
      <c r="J107" s="72">
        <v>22</v>
      </c>
      <c r="K107" s="85"/>
      <c r="L107" s="68" t="s">
        <v>1546</v>
      </c>
      <c r="M107" s="88" t="s">
        <v>241</v>
      </c>
      <c r="O107" s="106" t="s">
        <v>1551</v>
      </c>
      <c r="Q107" s="16">
        <f t="shared" si="2"/>
        <v>24.2</v>
      </c>
      <c r="R107" s="107">
        <f t="shared" si="3"/>
        <v>24.2</v>
      </c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  <c r="BY107" s="16"/>
      <c r="BZ107" s="16"/>
      <c r="CA107" s="16"/>
      <c r="CB107" s="16"/>
      <c r="CC107" s="16"/>
      <c r="CD107" s="16"/>
      <c r="CE107" s="16"/>
      <c r="CF107" s="16"/>
      <c r="CG107" s="16"/>
      <c r="CH107" s="16"/>
      <c r="CI107" s="16"/>
      <c r="CJ107" s="16"/>
      <c r="CK107" s="16"/>
      <c r="CL107" s="16"/>
      <c r="CM107" s="16"/>
      <c r="CN107" s="16"/>
      <c r="CO107" s="16"/>
      <c r="CP107" s="16"/>
      <c r="CQ107" s="16"/>
      <c r="CR107" s="16"/>
      <c r="CS107" s="16"/>
      <c r="CT107" s="16"/>
      <c r="CU107" s="16"/>
      <c r="CV107" s="16"/>
      <c r="CW107" s="16"/>
      <c r="CX107" s="16"/>
      <c r="CY107" s="16"/>
      <c r="CZ107" s="16"/>
      <c r="DA107" s="16"/>
      <c r="DB107" s="16"/>
      <c r="DC107" s="16"/>
      <c r="DD107" s="16"/>
      <c r="DE107" s="16"/>
      <c r="DF107" s="16"/>
      <c r="DG107" s="16"/>
      <c r="DH107" s="16"/>
      <c r="DI107" s="16"/>
      <c r="DJ107" s="16"/>
      <c r="DK107" s="16"/>
      <c r="DL107" s="16"/>
      <c r="DM107" s="16"/>
      <c r="DN107" s="16"/>
      <c r="DO107" s="16"/>
      <c r="DP107" s="16"/>
      <c r="DQ107" s="16"/>
      <c r="DR107" s="16"/>
      <c r="DS107" s="16"/>
      <c r="DT107" s="16"/>
      <c r="DU107" s="16"/>
      <c r="DV107" s="16"/>
      <c r="DW107" s="16"/>
      <c r="DX107" s="16"/>
      <c r="DY107" s="16"/>
      <c r="DZ107" s="16"/>
      <c r="EA107" s="16"/>
      <c r="EB107" s="16"/>
      <c r="EC107" s="16"/>
      <c r="ED107" s="16"/>
      <c r="EE107" s="16"/>
      <c r="EF107" s="16"/>
      <c r="EG107" s="16"/>
      <c r="EH107" s="16"/>
      <c r="EI107" s="16"/>
      <c r="EJ107" s="16"/>
      <c r="EK107" s="16"/>
      <c r="EL107" s="16"/>
      <c r="EM107" s="16"/>
      <c r="EN107" s="16"/>
      <c r="EO107" s="16"/>
      <c r="EP107" s="16"/>
      <c r="EQ107" s="16"/>
      <c r="ER107" s="16"/>
      <c r="ES107" s="16"/>
      <c r="ET107" s="16"/>
      <c r="EU107" s="16"/>
      <c r="EV107" s="16"/>
      <c r="EW107" s="16"/>
      <c r="EX107" s="16"/>
      <c r="EY107" s="16"/>
      <c r="EZ107" s="16"/>
      <c r="FA107" s="16"/>
      <c r="FB107" s="16"/>
      <c r="FC107" s="16"/>
      <c r="FD107" s="16"/>
      <c r="FE107" s="16"/>
      <c r="FF107" s="16"/>
      <c r="FG107" s="16"/>
      <c r="FH107" s="16"/>
      <c r="FI107" s="16"/>
      <c r="FJ107" s="16"/>
      <c r="FK107" s="16"/>
      <c r="FL107" s="16"/>
      <c r="FM107" s="16"/>
      <c r="FN107" s="16"/>
      <c r="FO107" s="16"/>
      <c r="FP107" s="16"/>
      <c r="FQ107" s="16"/>
      <c r="FR107" s="16"/>
      <c r="FS107" s="16"/>
      <c r="FT107" s="16"/>
      <c r="FU107" s="16"/>
      <c r="FV107" s="16"/>
      <c r="FW107" s="16"/>
      <c r="FX107" s="16"/>
      <c r="FY107" s="16"/>
      <c r="FZ107" s="16"/>
      <c r="GA107" s="16"/>
      <c r="GB107" s="16"/>
      <c r="GC107" s="16"/>
      <c r="GD107" s="16"/>
      <c r="GE107" s="16"/>
      <c r="GF107" s="16"/>
      <c r="GG107" s="16"/>
      <c r="GH107" s="16"/>
      <c r="GI107" s="16"/>
      <c r="GJ107" s="16"/>
      <c r="GK107" s="16"/>
      <c r="GL107" s="16"/>
      <c r="GM107" s="16"/>
      <c r="GN107" s="16"/>
      <c r="GO107" s="16"/>
      <c r="GP107" s="16"/>
      <c r="GQ107" s="16"/>
      <c r="GR107" s="16"/>
      <c r="GS107" s="16"/>
      <c r="GT107" s="16"/>
      <c r="GU107" s="16"/>
      <c r="GV107" s="16"/>
      <c r="GW107" s="16"/>
      <c r="GX107" s="16"/>
      <c r="GY107" s="16"/>
      <c r="GZ107" s="16"/>
      <c r="HA107" s="16"/>
      <c r="HB107" s="16"/>
      <c r="HC107" s="16"/>
      <c r="HD107" s="16"/>
      <c r="HE107" s="16"/>
      <c r="HF107" s="16"/>
      <c r="HG107" s="16"/>
      <c r="HH107" s="16"/>
      <c r="HI107" s="16"/>
      <c r="HJ107" s="16"/>
      <c r="HK107" s="16"/>
      <c r="HL107" s="16"/>
      <c r="HM107" s="16"/>
      <c r="HN107" s="16"/>
      <c r="HO107" s="16"/>
      <c r="HP107" s="16"/>
      <c r="HQ107" s="16"/>
      <c r="HR107" s="16"/>
      <c r="HS107" s="16"/>
      <c r="HT107" s="16"/>
      <c r="HU107" s="16"/>
      <c r="HV107" s="16"/>
      <c r="HW107" s="16"/>
      <c r="HX107" s="16"/>
      <c r="HY107" s="16"/>
      <c r="HZ107" s="16"/>
      <c r="IA107" s="16"/>
      <c r="IB107" s="16"/>
      <c r="IC107" s="16"/>
      <c r="ID107" s="16"/>
      <c r="IE107" s="16"/>
      <c r="IF107" s="16"/>
      <c r="IG107" s="16"/>
      <c r="IH107" s="16"/>
      <c r="II107" s="16"/>
      <c r="IJ107" s="16"/>
      <c r="IK107" s="16"/>
      <c r="IL107" s="103"/>
      <c r="IM107" s="103"/>
      <c r="IN107" s="103"/>
    </row>
    <row r="108" spans="1:248" s="73" customFormat="1" ht="21" customHeight="1">
      <c r="A108" s="119">
        <v>103</v>
      </c>
      <c r="B108" s="91" t="s">
        <v>1476</v>
      </c>
      <c r="C108" s="91" t="s">
        <v>1547</v>
      </c>
      <c r="D108" s="64" t="s">
        <v>241</v>
      </c>
      <c r="E108" s="94">
        <v>0.3</v>
      </c>
      <c r="F108" s="120">
        <v>8.5000000000000006E-2</v>
      </c>
      <c r="G108" s="64" t="s">
        <v>242</v>
      </c>
      <c r="H108" s="121" t="s">
        <v>243</v>
      </c>
      <c r="I108" s="96">
        <v>80</v>
      </c>
      <c r="J108" s="96">
        <v>80</v>
      </c>
      <c r="K108" s="93"/>
      <c r="L108" s="92" t="s">
        <v>1547</v>
      </c>
      <c r="M108" s="88" t="s">
        <v>241</v>
      </c>
      <c r="O108" s="106" t="s">
        <v>1551</v>
      </c>
      <c r="Q108" s="16">
        <f t="shared" si="2"/>
        <v>24</v>
      </c>
      <c r="R108" s="107">
        <f t="shared" si="3"/>
        <v>6.8</v>
      </c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  <c r="BY108" s="16"/>
      <c r="BZ108" s="16"/>
      <c r="CA108" s="16"/>
      <c r="CB108" s="16"/>
      <c r="CC108" s="16"/>
      <c r="CD108" s="16"/>
      <c r="CE108" s="16"/>
      <c r="CF108" s="16"/>
      <c r="CG108" s="16"/>
      <c r="CH108" s="16"/>
      <c r="CI108" s="16"/>
      <c r="CJ108" s="16"/>
      <c r="CK108" s="16"/>
      <c r="CL108" s="16"/>
      <c r="CM108" s="16"/>
      <c r="CN108" s="16"/>
      <c r="CO108" s="16"/>
      <c r="CP108" s="16"/>
      <c r="CQ108" s="16"/>
      <c r="CR108" s="16"/>
      <c r="CS108" s="16"/>
      <c r="CT108" s="16"/>
      <c r="CU108" s="16"/>
      <c r="CV108" s="16"/>
      <c r="CW108" s="16"/>
      <c r="CX108" s="16"/>
      <c r="CY108" s="16"/>
      <c r="CZ108" s="16"/>
      <c r="DA108" s="16"/>
      <c r="DB108" s="16"/>
      <c r="DC108" s="16"/>
      <c r="DD108" s="16"/>
      <c r="DE108" s="16"/>
      <c r="DF108" s="16"/>
      <c r="DG108" s="16"/>
      <c r="DH108" s="16"/>
      <c r="DI108" s="16"/>
      <c r="DJ108" s="16"/>
      <c r="DK108" s="16"/>
      <c r="DL108" s="16"/>
      <c r="DM108" s="16"/>
      <c r="DN108" s="16"/>
      <c r="DO108" s="16"/>
      <c r="DP108" s="16"/>
      <c r="DQ108" s="16"/>
      <c r="DR108" s="16"/>
      <c r="DS108" s="16"/>
      <c r="DT108" s="16"/>
      <c r="DU108" s="16"/>
      <c r="DV108" s="16"/>
      <c r="DW108" s="16"/>
      <c r="DX108" s="16"/>
      <c r="DY108" s="16"/>
      <c r="DZ108" s="16"/>
      <c r="EA108" s="16"/>
      <c r="EB108" s="16"/>
      <c r="EC108" s="16"/>
      <c r="ED108" s="16"/>
      <c r="EE108" s="16"/>
      <c r="EF108" s="16"/>
      <c r="EG108" s="16"/>
      <c r="EH108" s="16"/>
      <c r="EI108" s="16"/>
      <c r="EJ108" s="16"/>
      <c r="EK108" s="16"/>
      <c r="EL108" s="16"/>
      <c r="EM108" s="16"/>
      <c r="EN108" s="16"/>
      <c r="EO108" s="16"/>
      <c r="EP108" s="16"/>
      <c r="EQ108" s="16"/>
      <c r="ER108" s="16"/>
      <c r="ES108" s="16"/>
      <c r="ET108" s="16"/>
      <c r="EU108" s="16"/>
      <c r="EV108" s="16"/>
      <c r="EW108" s="16"/>
      <c r="EX108" s="16"/>
      <c r="EY108" s="16"/>
      <c r="EZ108" s="16"/>
      <c r="FA108" s="16"/>
      <c r="FB108" s="16"/>
      <c r="FC108" s="16"/>
      <c r="FD108" s="16"/>
      <c r="FE108" s="16"/>
      <c r="FF108" s="16"/>
      <c r="FG108" s="16"/>
      <c r="FH108" s="16"/>
      <c r="FI108" s="16"/>
      <c r="FJ108" s="16"/>
      <c r="FK108" s="16"/>
      <c r="FL108" s="16"/>
      <c r="FM108" s="16"/>
      <c r="FN108" s="16"/>
      <c r="FO108" s="16"/>
      <c r="FP108" s="16"/>
      <c r="FQ108" s="16"/>
      <c r="FR108" s="16"/>
      <c r="FS108" s="16"/>
      <c r="FT108" s="16"/>
      <c r="FU108" s="16"/>
      <c r="FV108" s="16"/>
      <c r="FW108" s="16"/>
      <c r="FX108" s="16"/>
      <c r="FY108" s="16"/>
      <c r="FZ108" s="16"/>
      <c r="GA108" s="16"/>
      <c r="GB108" s="16"/>
      <c r="GC108" s="16"/>
      <c r="GD108" s="16"/>
      <c r="GE108" s="16"/>
      <c r="GF108" s="16"/>
      <c r="GG108" s="16"/>
      <c r="GH108" s="16"/>
      <c r="GI108" s="16"/>
      <c r="GJ108" s="16"/>
      <c r="GK108" s="16"/>
      <c r="GL108" s="16"/>
      <c r="GM108" s="16"/>
      <c r="GN108" s="16"/>
      <c r="GO108" s="16"/>
      <c r="GP108" s="16"/>
      <c r="GQ108" s="16"/>
      <c r="GR108" s="16"/>
      <c r="GS108" s="16"/>
      <c r="GT108" s="16"/>
      <c r="GU108" s="16"/>
      <c r="GV108" s="16"/>
      <c r="GW108" s="16"/>
      <c r="GX108" s="16"/>
      <c r="GY108" s="16"/>
      <c r="GZ108" s="16"/>
      <c r="HA108" s="16"/>
      <c r="HB108" s="16"/>
      <c r="HC108" s="16"/>
      <c r="HD108" s="16"/>
      <c r="HE108" s="16"/>
      <c r="HF108" s="16"/>
      <c r="HG108" s="16"/>
      <c r="HH108" s="16"/>
      <c r="HI108" s="16"/>
      <c r="HJ108" s="16"/>
      <c r="HK108" s="16"/>
      <c r="HL108" s="16"/>
      <c r="HM108" s="16"/>
      <c r="HN108" s="16"/>
      <c r="HO108" s="16"/>
      <c r="HP108" s="16"/>
      <c r="HQ108" s="16"/>
      <c r="HR108" s="16"/>
      <c r="HS108" s="16"/>
      <c r="HT108" s="16"/>
      <c r="HU108" s="16"/>
      <c r="HV108" s="16"/>
      <c r="HW108" s="16"/>
      <c r="HX108" s="16"/>
      <c r="HY108" s="16"/>
      <c r="HZ108" s="16"/>
      <c r="IA108" s="16"/>
      <c r="IB108" s="16"/>
      <c r="IC108" s="16"/>
      <c r="ID108" s="16"/>
      <c r="IE108" s="16"/>
      <c r="IF108" s="16"/>
      <c r="IG108" s="16"/>
      <c r="IH108" s="16"/>
      <c r="II108" s="16"/>
      <c r="IJ108" s="16"/>
      <c r="IK108" s="16"/>
      <c r="IL108" s="103"/>
      <c r="IM108" s="103"/>
      <c r="IN108" s="103"/>
    </row>
    <row r="109" spans="1:248">
      <c r="A109" s="45"/>
      <c r="B109" s="45"/>
      <c r="C109" s="45"/>
      <c r="D109" s="45"/>
      <c r="E109" s="45"/>
      <c r="F109" s="45"/>
      <c r="G109" s="45"/>
      <c r="H109" s="46"/>
      <c r="I109" s="45"/>
      <c r="J109" s="45"/>
      <c r="K109" s="45"/>
      <c r="L109" s="45"/>
      <c r="M109" s="47"/>
      <c r="N109" s="47"/>
      <c r="O109" s="47"/>
      <c r="P109" s="47"/>
      <c r="Q109" s="45"/>
      <c r="R109" s="45"/>
    </row>
    <row r="110" spans="1:248">
      <c r="A110" s="45"/>
      <c r="B110" s="48" t="s">
        <v>1092</v>
      </c>
      <c r="C110" s="45">
        <f>C111+C112+C113+C114</f>
        <v>811538.22440215596</v>
      </c>
      <c r="D110" s="45"/>
      <c r="E110" s="45"/>
      <c r="F110" s="45"/>
      <c r="G110" s="45"/>
      <c r="H110" s="46"/>
      <c r="I110" s="45"/>
      <c r="J110" s="45"/>
      <c r="K110" s="45"/>
      <c r="L110" s="45"/>
      <c r="M110" s="47"/>
      <c r="N110" s="47"/>
      <c r="O110" s="47"/>
      <c r="P110" s="47"/>
      <c r="Q110" s="45"/>
      <c r="R110" s="50">
        <f>SUM(R6:R109)</f>
        <v>37203.095000000001</v>
      </c>
    </row>
    <row r="111" spans="1:248">
      <c r="A111" s="45"/>
      <c r="B111" s="51" t="s">
        <v>1409</v>
      </c>
      <c r="C111" s="45">
        <v>359334.91</v>
      </c>
      <c r="D111" s="45"/>
      <c r="E111" s="45"/>
      <c r="F111" s="45"/>
      <c r="G111" s="45"/>
      <c r="H111" s="46"/>
      <c r="I111" s="45"/>
      <c r="J111" s="45"/>
      <c r="K111" s="45"/>
      <c r="L111" s="45"/>
      <c r="M111" s="47"/>
      <c r="N111" s="47"/>
      <c r="O111" s="47"/>
      <c r="P111" s="47"/>
      <c r="Q111" s="45"/>
      <c r="R111" s="45"/>
    </row>
    <row r="112" spans="1:248">
      <c r="A112" s="45"/>
      <c r="B112" s="51" t="s">
        <v>247</v>
      </c>
      <c r="C112" s="45">
        <v>232435.31440215599</v>
      </c>
      <c r="D112" s="45"/>
      <c r="E112" s="45"/>
      <c r="F112" s="45"/>
      <c r="G112" s="45"/>
      <c r="H112" s="46"/>
      <c r="I112" s="45"/>
      <c r="J112" s="45"/>
      <c r="K112" s="45"/>
      <c r="L112" s="45"/>
      <c r="M112" s="47"/>
      <c r="N112" s="47"/>
      <c r="O112" s="47"/>
      <c r="P112" s="47"/>
      <c r="Q112" s="45"/>
      <c r="R112" s="45"/>
    </row>
    <row r="113" spans="1:18">
      <c r="A113" s="45"/>
      <c r="B113" s="51" t="s">
        <v>1094</v>
      </c>
      <c r="C113" s="45">
        <v>219768</v>
      </c>
      <c r="D113" s="45"/>
      <c r="E113" s="45"/>
      <c r="F113" s="45"/>
      <c r="G113" s="45"/>
      <c r="H113" s="46"/>
      <c r="I113" s="45"/>
      <c r="J113" s="45"/>
      <c r="K113" s="45"/>
      <c r="L113" s="45"/>
      <c r="M113" s="47"/>
      <c r="N113" s="47"/>
      <c r="O113" s="47"/>
      <c r="P113" s="47"/>
      <c r="Q113" s="45"/>
      <c r="R113" s="45"/>
    </row>
    <row r="114" spans="1:18">
      <c r="A114" s="45"/>
      <c r="B114" s="51" t="s">
        <v>1095</v>
      </c>
      <c r="C114" s="45"/>
      <c r="D114" s="45"/>
      <c r="E114" s="45"/>
      <c r="F114" s="45"/>
      <c r="G114" s="45"/>
      <c r="H114" s="46"/>
      <c r="I114" s="45"/>
      <c r="J114" s="45"/>
      <c r="K114" s="45"/>
      <c r="L114" s="45"/>
      <c r="M114" s="47"/>
      <c r="N114" s="47"/>
      <c r="O114" s="47"/>
      <c r="P114" s="47"/>
      <c r="Q114" s="45"/>
      <c r="R114" s="45"/>
    </row>
    <row r="115" spans="1:18">
      <c r="A115" s="45"/>
      <c r="B115" s="48" t="s">
        <v>233</v>
      </c>
      <c r="C115" s="45">
        <v>664936.19608347805</v>
      </c>
      <c r="D115" s="45"/>
      <c r="E115" s="45"/>
      <c r="F115" s="45"/>
      <c r="G115" s="45"/>
      <c r="H115" s="46"/>
      <c r="I115" s="45"/>
      <c r="J115" s="45"/>
      <c r="K115" s="45"/>
      <c r="L115" s="45"/>
      <c r="M115" s="47"/>
      <c r="N115" s="47"/>
      <c r="O115" s="47"/>
      <c r="P115" s="47"/>
      <c r="Q115" s="45"/>
      <c r="R115" s="45"/>
    </row>
    <row r="116" spans="1:18">
      <c r="A116" s="45"/>
      <c r="B116" s="48" t="s">
        <v>998</v>
      </c>
      <c r="C116" s="45">
        <f>C110-C115</f>
        <v>146602.028318678</v>
      </c>
      <c r="D116" s="45"/>
      <c r="E116" s="45"/>
      <c r="F116" s="45"/>
      <c r="G116" s="45"/>
      <c r="H116" s="46"/>
      <c r="I116" s="45"/>
      <c r="J116" s="45"/>
      <c r="K116" s="45"/>
      <c r="L116" s="45"/>
      <c r="M116" s="47"/>
      <c r="N116" s="47"/>
      <c r="O116" s="47"/>
      <c r="P116" s="47"/>
      <c r="Q116" s="45"/>
      <c r="R116" s="45"/>
    </row>
    <row r="117" spans="1:18">
      <c r="A117" s="45"/>
      <c r="B117" s="48" t="s">
        <v>999</v>
      </c>
      <c r="C117" s="45">
        <v>37203.095000000001</v>
      </c>
      <c r="D117" s="45"/>
      <c r="E117" s="45"/>
      <c r="F117" s="45"/>
      <c r="G117" s="45"/>
      <c r="H117" s="46"/>
      <c r="I117" s="45"/>
      <c r="J117" s="45"/>
      <c r="K117" s="45"/>
      <c r="L117" s="45"/>
      <c r="M117" s="47"/>
      <c r="N117" s="47"/>
      <c r="O117" s="47"/>
      <c r="P117" s="47"/>
      <c r="Q117" s="45"/>
      <c r="R117" s="45"/>
    </row>
  </sheetData>
  <autoFilter ref="A5:IV108"/>
  <mergeCells count="3">
    <mergeCell ref="A1:K1"/>
    <mergeCell ref="A3:K3"/>
    <mergeCell ref="M4:P4"/>
  </mergeCells>
  <phoneticPr fontId="21" type="noConversion"/>
  <printOptions horizontalCentered="1"/>
  <pageMargins left="0.35433070866141703" right="0.35433070866141703" top="0.511811023622047" bottom="0.55118110236220497" header="0" footer="0.23622047244094499"/>
  <pageSetup paperSize="9" scale="88" fitToHeight="0" orientation="portrait" horizontalDpi="300" verticalDpi="300" r:id="rId1"/>
  <headerFooter alignWithMargins="0">
    <oddFooter>&amp;C&amp;"宋体,加粗"&amp;10共&amp;N页第&amp;P页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  <pageSetUpPr fitToPage="1"/>
  </sheetPr>
  <dimension ref="A1:H67"/>
  <sheetViews>
    <sheetView zoomScale="85" zoomScaleNormal="85" workbookViewId="0">
      <pane xSplit="2" ySplit="4" topLeftCell="C26" activePane="bottomRight" state="frozen"/>
      <selection pane="topRight"/>
      <selection pane="bottomLeft"/>
      <selection pane="bottomRight" activeCell="F41" sqref="F41"/>
    </sheetView>
  </sheetViews>
  <sheetFormatPr defaultColWidth="5.75" defaultRowHeight="15.75" customHeight="1"/>
  <cols>
    <col min="1" max="1" width="11.125" style="302" customWidth="1"/>
    <col min="2" max="2" width="15.5" style="301" customWidth="1"/>
    <col min="3" max="3" width="19.75" style="301" customWidth="1"/>
    <col min="4" max="4" width="11.125" style="301" customWidth="1"/>
    <col min="5" max="5" width="11.125" style="302" customWidth="1"/>
    <col min="6" max="7" width="11.125" style="301" customWidth="1"/>
    <col min="8" max="8" width="11.125" style="303" customWidth="1"/>
    <col min="9" max="16384" width="5.75" style="301"/>
  </cols>
  <sheetData>
    <row r="1" spans="1:8" s="300" customFormat="1" ht="25.5" customHeight="1">
      <c r="A1" s="377" t="s">
        <v>1638</v>
      </c>
      <c r="B1" s="377"/>
      <c r="C1" s="377"/>
      <c r="D1" s="377"/>
      <c r="E1" s="377"/>
      <c r="F1" s="377"/>
      <c r="G1" s="377"/>
      <c r="H1" s="377"/>
    </row>
    <row r="2" spans="1:8" ht="15.75" customHeight="1">
      <c r="A2" s="58"/>
      <c r="B2" s="58"/>
      <c r="C2" s="58"/>
      <c r="D2" s="58"/>
      <c r="E2" s="58"/>
      <c r="F2" s="58"/>
      <c r="G2" s="58"/>
      <c r="H2" s="58"/>
    </row>
    <row r="3" spans="1:8" s="304" customFormat="1" ht="15.75" customHeight="1">
      <c r="A3" s="375" t="s">
        <v>1633</v>
      </c>
      <c r="B3" s="351" t="s">
        <v>1634</v>
      </c>
      <c r="C3" s="351" t="s">
        <v>227</v>
      </c>
      <c r="D3" s="378" t="s">
        <v>1635</v>
      </c>
      <c r="E3" s="352" t="s">
        <v>229</v>
      </c>
      <c r="F3" s="352" t="s">
        <v>1626</v>
      </c>
      <c r="G3" s="378" t="s">
        <v>1636</v>
      </c>
      <c r="H3" s="351" t="s">
        <v>1628</v>
      </c>
    </row>
    <row r="4" spans="1:8" s="304" customFormat="1" ht="15.75" customHeight="1">
      <c r="A4" s="376"/>
      <c r="B4" s="351"/>
      <c r="C4" s="351"/>
      <c r="D4" s="353"/>
      <c r="E4" s="354"/>
      <c r="F4" s="354"/>
      <c r="G4" s="353"/>
      <c r="H4" s="351"/>
    </row>
    <row r="5" spans="1:8" s="307" customFormat="1" ht="15.75" customHeight="1">
      <c r="A5" s="305" t="s">
        <v>238</v>
      </c>
      <c r="B5" s="48" t="s">
        <v>1554</v>
      </c>
      <c r="C5" s="247" t="s">
        <v>1555</v>
      </c>
      <c r="D5" s="306" t="s">
        <v>241</v>
      </c>
      <c r="E5" s="245" t="s">
        <v>242</v>
      </c>
      <c r="F5" s="259">
        <v>32.299999999999997</v>
      </c>
      <c r="G5" s="250" t="s">
        <v>243</v>
      </c>
      <c r="H5" s="254">
        <v>38</v>
      </c>
    </row>
    <row r="6" spans="1:8" s="309" customFormat="1" ht="15.75" customHeight="1">
      <c r="A6" s="305" t="s">
        <v>244</v>
      </c>
      <c r="B6" s="48" t="s">
        <v>1556</v>
      </c>
      <c r="C6" s="247" t="s">
        <v>1557</v>
      </c>
      <c r="D6" s="306" t="s">
        <v>241</v>
      </c>
      <c r="E6" s="245" t="s">
        <v>242</v>
      </c>
      <c r="F6" s="259">
        <v>46</v>
      </c>
      <c r="G6" s="308" t="s">
        <v>1637</v>
      </c>
      <c r="H6" s="254">
        <v>33</v>
      </c>
    </row>
    <row r="7" spans="1:8" s="309" customFormat="1" ht="15.75" customHeight="1">
      <c r="A7" s="305" t="s">
        <v>248</v>
      </c>
      <c r="B7" s="48" t="s">
        <v>550</v>
      </c>
      <c r="C7" s="247" t="s">
        <v>1558</v>
      </c>
      <c r="D7" s="306" t="s">
        <v>241</v>
      </c>
      <c r="E7" s="245" t="s">
        <v>242</v>
      </c>
      <c r="F7" s="259">
        <v>0.03</v>
      </c>
      <c r="G7" s="253" t="s">
        <v>243</v>
      </c>
      <c r="H7" s="254">
        <v>70</v>
      </c>
    </row>
    <row r="8" spans="1:8" s="309" customFormat="1" ht="15.75" customHeight="1">
      <c r="A8" s="305" t="s">
        <v>81</v>
      </c>
      <c r="B8" s="48" t="s">
        <v>1559</v>
      </c>
      <c r="C8" s="247" t="s">
        <v>1560</v>
      </c>
      <c r="D8" s="306" t="s">
        <v>241</v>
      </c>
      <c r="E8" s="245" t="s">
        <v>242</v>
      </c>
      <c r="F8" s="259">
        <v>36.1</v>
      </c>
      <c r="G8" s="253" t="s">
        <v>243</v>
      </c>
      <c r="H8" s="254">
        <v>8</v>
      </c>
    </row>
    <row r="9" spans="1:8" s="309" customFormat="1" ht="15.75" customHeight="1">
      <c r="A9" s="305" t="s">
        <v>161</v>
      </c>
      <c r="B9" s="48" t="s">
        <v>316</v>
      </c>
      <c r="C9" s="247" t="s">
        <v>1561</v>
      </c>
      <c r="D9" s="306" t="s">
        <v>241</v>
      </c>
      <c r="E9" s="245" t="s">
        <v>242</v>
      </c>
      <c r="F9" s="259">
        <v>1.4</v>
      </c>
      <c r="G9" s="253" t="s">
        <v>243</v>
      </c>
      <c r="H9" s="254">
        <v>10</v>
      </c>
    </row>
    <row r="10" spans="1:8" s="309" customFormat="1" ht="15.75" customHeight="1">
      <c r="A10" s="305" t="s">
        <v>195</v>
      </c>
      <c r="B10" s="48" t="s">
        <v>1562</v>
      </c>
      <c r="C10" s="247" t="s">
        <v>1563</v>
      </c>
      <c r="D10" s="306" t="s">
        <v>241</v>
      </c>
      <c r="E10" s="245" t="s">
        <v>242</v>
      </c>
      <c r="F10" s="259">
        <v>5.7</v>
      </c>
      <c r="G10" s="253" t="s">
        <v>243</v>
      </c>
      <c r="H10" s="254">
        <v>50</v>
      </c>
    </row>
    <row r="11" spans="1:8" s="309" customFormat="1" ht="15.75" customHeight="1">
      <c r="A11" s="305" t="s">
        <v>257</v>
      </c>
      <c r="B11" s="48" t="s">
        <v>316</v>
      </c>
      <c r="C11" s="247" t="s">
        <v>1564</v>
      </c>
      <c r="D11" s="306" t="s">
        <v>241</v>
      </c>
      <c r="E11" s="245" t="s">
        <v>242</v>
      </c>
      <c r="F11" s="259">
        <v>0.2</v>
      </c>
      <c r="G11" s="253" t="s">
        <v>243</v>
      </c>
      <c r="H11" s="254">
        <v>4</v>
      </c>
    </row>
    <row r="12" spans="1:8" s="309" customFormat="1" ht="15.75" customHeight="1">
      <c r="A12" s="305" t="s">
        <v>261</v>
      </c>
      <c r="B12" s="48" t="s">
        <v>1565</v>
      </c>
      <c r="C12" s="247" t="s">
        <v>1566</v>
      </c>
      <c r="D12" s="306" t="s">
        <v>241</v>
      </c>
      <c r="E12" s="245" t="s">
        <v>242</v>
      </c>
      <c r="F12" s="259">
        <v>93</v>
      </c>
      <c r="G12" s="253" t="s">
        <v>243</v>
      </c>
      <c r="H12" s="254">
        <v>5</v>
      </c>
    </row>
    <row r="13" spans="1:8" s="309" customFormat="1" ht="15.75" customHeight="1">
      <c r="A13" s="305" t="s">
        <v>264</v>
      </c>
      <c r="B13" s="48" t="s">
        <v>1567</v>
      </c>
      <c r="C13" s="247" t="s">
        <v>1568</v>
      </c>
      <c r="D13" s="306" t="s">
        <v>241</v>
      </c>
      <c r="E13" s="245" t="s">
        <v>242</v>
      </c>
      <c r="F13" s="261">
        <v>4.1050000000000004</v>
      </c>
      <c r="G13" s="253" t="s">
        <v>243</v>
      </c>
      <c r="H13" s="254">
        <v>5</v>
      </c>
    </row>
    <row r="14" spans="1:8" s="309" customFormat="1" ht="15.75" customHeight="1">
      <c r="A14" s="305" t="s">
        <v>266</v>
      </c>
      <c r="B14" s="48" t="s">
        <v>1069</v>
      </c>
      <c r="C14" s="247" t="s">
        <v>1569</v>
      </c>
      <c r="D14" s="306" t="s">
        <v>241</v>
      </c>
      <c r="E14" s="245" t="s">
        <v>242</v>
      </c>
      <c r="F14" s="259">
        <v>5.7</v>
      </c>
      <c r="G14" s="253" t="s">
        <v>243</v>
      </c>
      <c r="H14" s="254">
        <v>20</v>
      </c>
    </row>
    <row r="15" spans="1:8" s="309" customFormat="1" ht="15.75" customHeight="1">
      <c r="A15" s="305" t="s">
        <v>269</v>
      </c>
      <c r="B15" s="48" t="s">
        <v>1052</v>
      </c>
      <c r="C15" s="247" t="s">
        <v>1570</v>
      </c>
      <c r="D15" s="306" t="s">
        <v>241</v>
      </c>
      <c r="E15" s="245" t="s">
        <v>242</v>
      </c>
      <c r="F15" s="259">
        <v>3.3</v>
      </c>
      <c r="G15" s="253" t="s">
        <v>243</v>
      </c>
      <c r="H15" s="254">
        <v>4</v>
      </c>
    </row>
    <row r="16" spans="1:8" s="309" customFormat="1" ht="15.75" customHeight="1">
      <c r="A16" s="305" t="s">
        <v>272</v>
      </c>
      <c r="B16" s="48" t="s">
        <v>1171</v>
      </c>
      <c r="C16" s="247" t="s">
        <v>1571</v>
      </c>
      <c r="D16" s="306" t="s">
        <v>241</v>
      </c>
      <c r="E16" s="245" t="s">
        <v>242</v>
      </c>
      <c r="F16" s="259">
        <v>4.3</v>
      </c>
      <c r="G16" s="253" t="s">
        <v>243</v>
      </c>
      <c r="H16" s="254">
        <v>13</v>
      </c>
    </row>
    <row r="17" spans="1:8" s="309" customFormat="1" ht="15.75" customHeight="1">
      <c r="A17" s="305" t="s">
        <v>275</v>
      </c>
      <c r="B17" s="48" t="s">
        <v>1572</v>
      </c>
      <c r="C17" s="247" t="s">
        <v>1573</v>
      </c>
      <c r="D17" s="306" t="s">
        <v>241</v>
      </c>
      <c r="E17" s="245" t="s">
        <v>242</v>
      </c>
      <c r="F17" s="259">
        <v>6.7</v>
      </c>
      <c r="G17" s="253" t="s">
        <v>243</v>
      </c>
      <c r="H17" s="254">
        <v>3</v>
      </c>
    </row>
    <row r="18" spans="1:8" s="309" customFormat="1" ht="15.75" customHeight="1">
      <c r="A18" s="305" t="s">
        <v>278</v>
      </c>
      <c r="B18" s="48" t="s">
        <v>1105</v>
      </c>
      <c r="C18" s="247" t="s">
        <v>1574</v>
      </c>
      <c r="D18" s="306" t="s">
        <v>241</v>
      </c>
      <c r="E18" s="245" t="s">
        <v>242</v>
      </c>
      <c r="F18" s="259">
        <v>3.1</v>
      </c>
      <c r="G18" s="253" t="s">
        <v>243</v>
      </c>
      <c r="H18" s="254">
        <v>15</v>
      </c>
    </row>
    <row r="19" spans="1:8" s="309" customFormat="1" ht="15.75" customHeight="1">
      <c r="A19" s="305" t="s">
        <v>281</v>
      </c>
      <c r="B19" s="48" t="s">
        <v>1063</v>
      </c>
      <c r="C19" s="247" t="s">
        <v>1575</v>
      </c>
      <c r="D19" s="306" t="s">
        <v>241</v>
      </c>
      <c r="E19" s="245" t="s">
        <v>242</v>
      </c>
      <c r="F19" s="259">
        <v>1.4</v>
      </c>
      <c r="G19" s="253" t="s">
        <v>243</v>
      </c>
      <c r="H19" s="254">
        <v>6</v>
      </c>
    </row>
    <row r="20" spans="1:8" s="309" customFormat="1" ht="15.75" customHeight="1">
      <c r="A20" s="305" t="s">
        <v>284</v>
      </c>
      <c r="B20" s="48" t="s">
        <v>1576</v>
      </c>
      <c r="C20" s="247" t="s">
        <v>1577</v>
      </c>
      <c r="D20" s="306" t="s">
        <v>241</v>
      </c>
      <c r="E20" s="245" t="s">
        <v>242</v>
      </c>
      <c r="F20" s="259">
        <v>19.8</v>
      </c>
      <c r="G20" s="253" t="s">
        <v>243</v>
      </c>
      <c r="H20" s="254">
        <v>7</v>
      </c>
    </row>
    <row r="21" spans="1:8" s="309" customFormat="1" ht="15.75" customHeight="1">
      <c r="A21" s="305" t="s">
        <v>287</v>
      </c>
      <c r="B21" s="48" t="s">
        <v>1052</v>
      </c>
      <c r="C21" s="247" t="s">
        <v>1578</v>
      </c>
      <c r="D21" s="306" t="s">
        <v>241</v>
      </c>
      <c r="E21" s="245" t="s">
        <v>242</v>
      </c>
      <c r="F21" s="259">
        <v>3.6</v>
      </c>
      <c r="G21" s="253" t="s">
        <v>243</v>
      </c>
      <c r="H21" s="254">
        <v>40</v>
      </c>
    </row>
    <row r="22" spans="1:8" s="309" customFormat="1" ht="15.75" customHeight="1">
      <c r="A22" s="305" t="s">
        <v>290</v>
      </c>
      <c r="B22" s="48" t="s">
        <v>1579</v>
      </c>
      <c r="C22" s="247" t="s">
        <v>1580</v>
      </c>
      <c r="D22" s="306" t="s">
        <v>241</v>
      </c>
      <c r="E22" s="245" t="s">
        <v>242</v>
      </c>
      <c r="F22" s="259">
        <v>48.8</v>
      </c>
      <c r="G22" s="253" t="s">
        <v>243</v>
      </c>
      <c r="H22" s="254">
        <v>3</v>
      </c>
    </row>
    <row r="23" spans="1:8" s="309" customFormat="1" ht="15.75" customHeight="1">
      <c r="A23" s="305" t="s">
        <v>293</v>
      </c>
      <c r="B23" s="48" t="s">
        <v>573</v>
      </c>
      <c r="C23" s="247" t="s">
        <v>1581</v>
      </c>
      <c r="D23" s="306" t="s">
        <v>241</v>
      </c>
      <c r="E23" s="245" t="s">
        <v>242</v>
      </c>
      <c r="F23" s="259">
        <v>2.6</v>
      </c>
      <c r="G23" s="253" t="s">
        <v>243</v>
      </c>
      <c r="H23" s="254">
        <v>28</v>
      </c>
    </row>
    <row r="24" spans="1:8" s="309" customFormat="1" ht="15.75" customHeight="1">
      <c r="A24" s="305" t="s">
        <v>297</v>
      </c>
      <c r="B24" s="48" t="s">
        <v>1582</v>
      </c>
      <c r="C24" s="247" t="s">
        <v>1583</v>
      </c>
      <c r="D24" s="306" t="s">
        <v>241</v>
      </c>
      <c r="E24" s="245" t="s">
        <v>242</v>
      </c>
      <c r="F24" s="259">
        <v>42</v>
      </c>
      <c r="G24" s="253" t="s">
        <v>243</v>
      </c>
      <c r="H24" s="254">
        <v>15</v>
      </c>
    </row>
    <row r="25" spans="1:8" s="309" customFormat="1" ht="15.75" customHeight="1">
      <c r="A25" s="305" t="s">
        <v>300</v>
      </c>
      <c r="B25" s="48" t="s">
        <v>1126</v>
      </c>
      <c r="C25" s="247" t="s">
        <v>1584</v>
      </c>
      <c r="D25" s="306" t="s">
        <v>241</v>
      </c>
      <c r="E25" s="245" t="s">
        <v>242</v>
      </c>
      <c r="F25" s="259">
        <v>11.3</v>
      </c>
      <c r="G25" s="253" t="s">
        <v>243</v>
      </c>
      <c r="H25" s="254">
        <v>3</v>
      </c>
    </row>
    <row r="26" spans="1:8" s="309" customFormat="1" ht="15.75" customHeight="1">
      <c r="A26" s="305" t="s">
        <v>303</v>
      </c>
      <c r="B26" s="48" t="s">
        <v>1126</v>
      </c>
      <c r="C26" s="247" t="s">
        <v>1585</v>
      </c>
      <c r="D26" s="306" t="s">
        <v>241</v>
      </c>
      <c r="E26" s="245" t="s">
        <v>242</v>
      </c>
      <c r="F26" s="259">
        <v>2.2000000000000002</v>
      </c>
      <c r="G26" s="253" t="s">
        <v>243</v>
      </c>
      <c r="H26" s="254">
        <v>24</v>
      </c>
    </row>
    <row r="27" spans="1:8" s="309" customFormat="1" ht="15.75" customHeight="1">
      <c r="A27" s="305" t="s">
        <v>306</v>
      </c>
      <c r="B27" s="48" t="s">
        <v>301</v>
      </c>
      <c r="C27" s="247" t="s">
        <v>1586</v>
      </c>
      <c r="D27" s="306" t="s">
        <v>241</v>
      </c>
      <c r="E27" s="245" t="s">
        <v>242</v>
      </c>
      <c r="F27" s="259">
        <v>1.1000000000000001</v>
      </c>
      <c r="G27" s="253" t="s">
        <v>243</v>
      </c>
      <c r="H27" s="254">
        <v>25</v>
      </c>
    </row>
    <row r="28" spans="1:8" s="309" customFormat="1" ht="15.75" customHeight="1">
      <c r="A28" s="305" t="s">
        <v>309</v>
      </c>
      <c r="B28" s="48" t="s">
        <v>1587</v>
      </c>
      <c r="C28" s="247" t="s">
        <v>1588</v>
      </c>
      <c r="D28" s="306" t="s">
        <v>241</v>
      </c>
      <c r="E28" s="245" t="s">
        <v>242</v>
      </c>
      <c r="F28" s="259">
        <v>46.3</v>
      </c>
      <c r="G28" s="253" t="s">
        <v>243</v>
      </c>
      <c r="H28" s="254">
        <v>19</v>
      </c>
    </row>
    <row r="29" spans="1:8" s="309" customFormat="1" ht="15.75" customHeight="1">
      <c r="A29" s="305" t="s">
        <v>312</v>
      </c>
      <c r="B29" s="48" t="s">
        <v>1589</v>
      </c>
      <c r="C29" s="247" t="s">
        <v>1590</v>
      </c>
      <c r="D29" s="306" t="s">
        <v>241</v>
      </c>
      <c r="E29" s="245" t="s">
        <v>242</v>
      </c>
      <c r="F29" s="259">
        <v>0.3</v>
      </c>
      <c r="G29" s="253" t="s">
        <v>243</v>
      </c>
      <c r="H29" s="254">
        <v>15</v>
      </c>
    </row>
    <row r="30" spans="1:8" s="309" customFormat="1" ht="15.75" customHeight="1">
      <c r="A30" s="305" t="s">
        <v>315</v>
      </c>
      <c r="B30" s="48" t="s">
        <v>1385</v>
      </c>
      <c r="C30" s="247" t="s">
        <v>1591</v>
      </c>
      <c r="D30" s="306" t="s">
        <v>241</v>
      </c>
      <c r="E30" s="245" t="s">
        <v>242</v>
      </c>
      <c r="F30" s="259">
        <v>20.7</v>
      </c>
      <c r="G30" s="253" t="s">
        <v>243</v>
      </c>
      <c r="H30" s="254">
        <v>64</v>
      </c>
    </row>
    <row r="31" spans="1:8" s="309" customFormat="1" ht="15.75" customHeight="1">
      <c r="A31" s="305" t="s">
        <v>318</v>
      </c>
      <c r="B31" s="48" t="s">
        <v>1592</v>
      </c>
      <c r="C31" s="247" t="s">
        <v>1593</v>
      </c>
      <c r="D31" s="306" t="s">
        <v>241</v>
      </c>
      <c r="E31" s="245" t="s">
        <v>242</v>
      </c>
      <c r="F31" s="259">
        <v>2.8</v>
      </c>
      <c r="G31" s="253" t="s">
        <v>243</v>
      </c>
      <c r="H31" s="254">
        <v>5</v>
      </c>
    </row>
    <row r="32" spans="1:8" s="309" customFormat="1" ht="15.75" customHeight="1">
      <c r="A32" s="305" t="s">
        <v>321</v>
      </c>
      <c r="B32" s="48" t="s">
        <v>734</v>
      </c>
      <c r="C32" s="247" t="s">
        <v>1594</v>
      </c>
      <c r="D32" s="306" t="s">
        <v>241</v>
      </c>
      <c r="E32" s="245" t="s">
        <v>242</v>
      </c>
      <c r="F32" s="261">
        <v>1.5149999999999999</v>
      </c>
      <c r="G32" s="253" t="s">
        <v>243</v>
      </c>
      <c r="H32" s="254">
        <v>8</v>
      </c>
    </row>
    <row r="33" spans="1:8" s="309" customFormat="1" ht="15.75" customHeight="1">
      <c r="A33" s="305" t="s">
        <v>323</v>
      </c>
      <c r="B33" s="48" t="s">
        <v>1595</v>
      </c>
      <c r="C33" s="247" t="s">
        <v>1596</v>
      </c>
      <c r="D33" s="306" t="s">
        <v>241</v>
      </c>
      <c r="E33" s="245" t="s">
        <v>242</v>
      </c>
      <c r="F33" s="259">
        <v>0.7</v>
      </c>
      <c r="G33" s="253" t="s">
        <v>243</v>
      </c>
      <c r="H33" s="254">
        <v>16</v>
      </c>
    </row>
    <row r="34" spans="1:8" s="309" customFormat="1" ht="15.75" customHeight="1">
      <c r="A34" s="305" t="s">
        <v>326</v>
      </c>
      <c r="B34" s="48" t="s">
        <v>313</v>
      </c>
      <c r="C34" s="247" t="s">
        <v>1597</v>
      </c>
      <c r="D34" s="306" t="s">
        <v>241</v>
      </c>
      <c r="E34" s="245" t="s">
        <v>242</v>
      </c>
      <c r="F34" s="259">
        <v>2.9</v>
      </c>
      <c r="G34" s="253" t="s">
        <v>243</v>
      </c>
      <c r="H34" s="254">
        <v>2</v>
      </c>
    </row>
    <row r="35" spans="1:8" s="309" customFormat="1" ht="15.75" customHeight="1">
      <c r="A35" s="305" t="s">
        <v>329</v>
      </c>
      <c r="B35" s="48" t="s">
        <v>338</v>
      </c>
      <c r="C35" s="247" t="s">
        <v>1598</v>
      </c>
      <c r="D35" s="306" t="s">
        <v>241</v>
      </c>
      <c r="E35" s="245" t="s">
        <v>242</v>
      </c>
      <c r="F35" s="259">
        <v>1.6</v>
      </c>
      <c r="G35" s="253" t="s">
        <v>243</v>
      </c>
      <c r="H35" s="254">
        <v>5</v>
      </c>
    </row>
    <row r="36" spans="1:8" s="309" customFormat="1" ht="15.75" customHeight="1">
      <c r="A36" s="305" t="s">
        <v>330</v>
      </c>
      <c r="B36" s="48" t="s">
        <v>1599</v>
      </c>
      <c r="C36" s="247" t="s">
        <v>1600</v>
      </c>
      <c r="D36" s="306" t="s">
        <v>241</v>
      </c>
      <c r="E36" s="245" t="s">
        <v>242</v>
      </c>
      <c r="F36" s="261">
        <v>7.4999999999999997E-2</v>
      </c>
      <c r="G36" s="253" t="s">
        <v>243</v>
      </c>
      <c r="H36" s="254">
        <v>25</v>
      </c>
    </row>
    <row r="37" spans="1:8" s="309" customFormat="1" ht="15.75" customHeight="1">
      <c r="A37" s="305" t="s">
        <v>332</v>
      </c>
      <c r="B37" s="48" t="s">
        <v>489</v>
      </c>
      <c r="C37" s="247" t="s">
        <v>1601</v>
      </c>
      <c r="D37" s="306" t="s">
        <v>241</v>
      </c>
      <c r="E37" s="245" t="s">
        <v>242</v>
      </c>
      <c r="F37" s="261">
        <v>8.5000000000000006E-2</v>
      </c>
      <c r="G37" s="253" t="s">
        <v>243</v>
      </c>
      <c r="H37" s="254">
        <v>18</v>
      </c>
    </row>
    <row r="38" spans="1:8" s="309" customFormat="1" ht="15.75" customHeight="1">
      <c r="A38" s="305" t="s">
        <v>334</v>
      </c>
      <c r="B38" s="48" t="s">
        <v>1602</v>
      </c>
      <c r="C38" s="247" t="s">
        <v>1603</v>
      </c>
      <c r="D38" s="306" t="s">
        <v>241</v>
      </c>
      <c r="E38" s="245" t="s">
        <v>242</v>
      </c>
      <c r="F38" s="259">
        <v>0.2</v>
      </c>
      <c r="G38" s="253" t="s">
        <v>243</v>
      </c>
      <c r="H38" s="254">
        <v>7</v>
      </c>
    </row>
    <row r="39" spans="1:8" s="309" customFormat="1" ht="15.75" customHeight="1">
      <c r="A39" s="305" t="s">
        <v>337</v>
      </c>
      <c r="B39" s="48" t="s">
        <v>1395</v>
      </c>
      <c r="C39" s="247" t="s">
        <v>1604</v>
      </c>
      <c r="D39" s="306" t="s">
        <v>241</v>
      </c>
      <c r="E39" s="245" t="s">
        <v>242</v>
      </c>
      <c r="F39" s="259">
        <v>2</v>
      </c>
      <c r="G39" s="253" t="s">
        <v>243</v>
      </c>
      <c r="H39" s="254">
        <v>13</v>
      </c>
    </row>
    <row r="40" spans="1:8" s="309" customFormat="1" ht="15.75" customHeight="1">
      <c r="A40" s="305" t="s">
        <v>340</v>
      </c>
      <c r="B40" s="264" t="s">
        <v>1605</v>
      </c>
      <c r="C40" s="265" t="s">
        <v>1606</v>
      </c>
      <c r="D40" s="310" t="s">
        <v>241</v>
      </c>
      <c r="E40" s="267" t="s">
        <v>242</v>
      </c>
      <c r="F40" s="268">
        <v>0.06</v>
      </c>
      <c r="G40" s="253" t="s">
        <v>243</v>
      </c>
      <c r="H40" s="311">
        <v>18</v>
      </c>
    </row>
    <row r="41" spans="1:8" s="309" customFormat="1" ht="15.75" customHeight="1">
      <c r="A41" s="346" t="s">
        <v>223</v>
      </c>
      <c r="B41" s="347"/>
      <c r="C41" s="255"/>
      <c r="D41" s="45"/>
      <c r="E41" s="46"/>
      <c r="F41" s="49">
        <f>SUM(F5:F40)</f>
        <v>453.97</v>
      </c>
      <c r="G41" s="45"/>
      <c r="H41" s="256">
        <f>SUM(H5:H40)</f>
        <v>644</v>
      </c>
    </row>
    <row r="42" spans="1:8" ht="15.75" customHeight="1">
      <c r="A42" s="78"/>
      <c r="B42" s="79"/>
      <c r="C42" s="79"/>
      <c r="D42" s="79"/>
      <c r="E42" s="78"/>
      <c r="F42" s="79"/>
      <c r="G42" s="79"/>
      <c r="H42" s="80"/>
    </row>
    <row r="43" spans="1:8" ht="15.75" customHeight="1">
      <c r="A43" s="78"/>
      <c r="B43" s="79"/>
      <c r="C43" s="79"/>
      <c r="D43" s="79"/>
      <c r="E43" s="78"/>
      <c r="F43" s="79"/>
      <c r="G43" s="79"/>
      <c r="H43" s="80"/>
    </row>
    <row r="44" spans="1:8" ht="15.75" customHeight="1">
      <c r="A44" s="78"/>
      <c r="B44" s="79"/>
      <c r="C44" s="79"/>
      <c r="D44" s="79"/>
      <c r="E44" s="78"/>
      <c r="F44" s="79"/>
      <c r="G44" s="79"/>
      <c r="H44" s="80"/>
    </row>
    <row r="45" spans="1:8" ht="15.75" customHeight="1">
      <c r="A45" s="78"/>
      <c r="B45" s="79"/>
      <c r="C45" s="79"/>
      <c r="D45" s="79"/>
      <c r="E45" s="78"/>
      <c r="F45" s="79"/>
      <c r="G45" s="79"/>
      <c r="H45" s="80"/>
    </row>
    <row r="46" spans="1:8" ht="15.75" customHeight="1">
      <c r="A46" s="78"/>
      <c r="B46" s="79"/>
      <c r="C46" s="79"/>
      <c r="D46" s="79"/>
      <c r="E46" s="78"/>
      <c r="F46" s="79"/>
      <c r="G46" s="79"/>
      <c r="H46" s="80"/>
    </row>
    <row r="47" spans="1:8" ht="15.75" customHeight="1">
      <c r="A47" s="78"/>
      <c r="B47" s="79"/>
      <c r="C47" s="79"/>
      <c r="D47" s="79"/>
      <c r="E47" s="78"/>
      <c r="F47" s="79"/>
      <c r="G47" s="79"/>
      <c r="H47" s="80"/>
    </row>
    <row r="48" spans="1:8" ht="15.75" customHeight="1">
      <c r="A48" s="78"/>
      <c r="B48" s="79"/>
      <c r="C48" s="79"/>
      <c r="D48" s="79"/>
      <c r="E48" s="78"/>
      <c r="F48" s="79"/>
      <c r="G48" s="79"/>
      <c r="H48" s="80"/>
    </row>
    <row r="49" spans="1:8" ht="15.75" customHeight="1">
      <c r="A49" s="78"/>
      <c r="B49" s="79"/>
      <c r="C49" s="79"/>
      <c r="D49" s="79"/>
      <c r="E49" s="78"/>
      <c r="F49" s="79"/>
      <c r="G49" s="79"/>
      <c r="H49" s="80"/>
    </row>
    <row r="50" spans="1:8" ht="15.75" customHeight="1">
      <c r="A50" s="78"/>
      <c r="B50" s="79"/>
      <c r="C50" s="79"/>
      <c r="D50" s="79"/>
      <c r="E50" s="78"/>
      <c r="F50" s="79"/>
      <c r="G50" s="79"/>
      <c r="H50" s="80"/>
    </row>
    <row r="51" spans="1:8" ht="15.75" customHeight="1">
      <c r="A51" s="78"/>
      <c r="B51" s="79"/>
      <c r="C51" s="79"/>
      <c r="D51" s="79"/>
      <c r="E51" s="78"/>
      <c r="F51" s="79"/>
      <c r="G51" s="79"/>
      <c r="H51" s="80"/>
    </row>
    <row r="52" spans="1:8" ht="15.75" customHeight="1">
      <c r="A52" s="78"/>
      <c r="B52" s="79"/>
      <c r="C52" s="79"/>
      <c r="D52" s="79"/>
      <c r="E52" s="78"/>
      <c r="F52" s="79"/>
      <c r="G52" s="79"/>
      <c r="H52" s="80"/>
    </row>
    <row r="53" spans="1:8" ht="15.75" customHeight="1">
      <c r="A53" s="78"/>
      <c r="B53" s="79"/>
      <c r="C53" s="79"/>
      <c r="D53" s="79"/>
      <c r="E53" s="78"/>
      <c r="F53" s="79"/>
      <c r="G53" s="79"/>
      <c r="H53" s="80"/>
    </row>
    <row r="54" spans="1:8" ht="15.75" customHeight="1">
      <c r="A54" s="78"/>
      <c r="B54" s="79"/>
      <c r="C54" s="79"/>
      <c r="D54" s="79"/>
      <c r="E54" s="78"/>
      <c r="F54" s="79"/>
      <c r="G54" s="79"/>
      <c r="H54" s="80"/>
    </row>
    <row r="55" spans="1:8" ht="15.75" customHeight="1">
      <c r="A55" s="78"/>
      <c r="B55" s="79"/>
      <c r="C55" s="79"/>
      <c r="D55" s="79"/>
      <c r="E55" s="78"/>
      <c r="F55" s="79"/>
      <c r="G55" s="79"/>
      <c r="H55" s="80"/>
    </row>
    <row r="56" spans="1:8" ht="15.75" customHeight="1">
      <c r="A56" s="78"/>
      <c r="B56" s="79"/>
      <c r="C56" s="79"/>
      <c r="D56" s="79"/>
      <c r="E56" s="78"/>
      <c r="F56" s="79"/>
      <c r="G56" s="79"/>
      <c r="H56" s="80"/>
    </row>
    <row r="57" spans="1:8" ht="15.75" customHeight="1">
      <c r="A57" s="78"/>
      <c r="B57" s="79"/>
      <c r="C57" s="79"/>
      <c r="D57" s="79"/>
      <c r="E57" s="78"/>
      <c r="F57" s="79"/>
      <c r="G57" s="79"/>
      <c r="H57" s="80"/>
    </row>
    <row r="58" spans="1:8" ht="15.75" customHeight="1">
      <c r="A58" s="78"/>
      <c r="B58" s="79"/>
      <c r="C58" s="79"/>
      <c r="D58" s="79"/>
      <c r="E58" s="78"/>
      <c r="F58" s="79"/>
      <c r="G58" s="79"/>
      <c r="H58" s="80"/>
    </row>
    <row r="59" spans="1:8" ht="15.75" customHeight="1">
      <c r="A59" s="78"/>
      <c r="B59" s="79"/>
      <c r="C59" s="79"/>
      <c r="D59" s="79"/>
      <c r="E59" s="78"/>
      <c r="F59" s="79"/>
      <c r="G59" s="79"/>
      <c r="H59" s="80"/>
    </row>
    <row r="60" spans="1:8" ht="15.75" customHeight="1">
      <c r="A60" s="78"/>
      <c r="B60" s="79"/>
      <c r="C60" s="79"/>
      <c r="D60" s="79"/>
      <c r="E60" s="78"/>
      <c r="F60" s="79"/>
      <c r="G60" s="79"/>
      <c r="H60" s="80"/>
    </row>
    <row r="61" spans="1:8" ht="15.75" customHeight="1">
      <c r="A61" s="78"/>
      <c r="B61" s="79"/>
      <c r="C61" s="79"/>
      <c r="D61" s="79"/>
      <c r="E61" s="78"/>
      <c r="F61" s="79"/>
      <c r="G61" s="79"/>
      <c r="H61" s="80"/>
    </row>
    <row r="62" spans="1:8" ht="15.75" customHeight="1">
      <c r="A62" s="78"/>
      <c r="B62" s="79"/>
      <c r="C62" s="79"/>
      <c r="D62" s="79"/>
      <c r="E62" s="78"/>
      <c r="F62" s="79"/>
      <c r="G62" s="79"/>
      <c r="H62" s="80"/>
    </row>
    <row r="63" spans="1:8" ht="15.75" customHeight="1">
      <c r="A63" s="78"/>
      <c r="B63" s="79"/>
      <c r="C63" s="79"/>
      <c r="D63" s="79"/>
      <c r="E63" s="78"/>
      <c r="F63" s="79"/>
      <c r="G63" s="79"/>
      <c r="H63" s="80"/>
    </row>
    <row r="64" spans="1:8" ht="15.75" customHeight="1">
      <c r="A64" s="78"/>
      <c r="B64" s="79"/>
      <c r="C64" s="79"/>
      <c r="D64" s="79"/>
      <c r="E64" s="78"/>
      <c r="F64" s="79"/>
      <c r="G64" s="79"/>
      <c r="H64" s="80"/>
    </row>
    <row r="65" spans="1:8" ht="15.75" customHeight="1">
      <c r="A65" s="78"/>
      <c r="B65" s="79"/>
      <c r="C65" s="79"/>
      <c r="D65" s="79"/>
      <c r="E65" s="78"/>
      <c r="F65" s="79"/>
      <c r="G65" s="79"/>
      <c r="H65" s="80"/>
    </row>
    <row r="66" spans="1:8" ht="15.75" customHeight="1">
      <c r="A66" s="78"/>
      <c r="B66" s="79"/>
      <c r="C66" s="79"/>
      <c r="D66" s="79"/>
      <c r="E66" s="78"/>
      <c r="F66" s="79"/>
      <c r="G66" s="79"/>
      <c r="H66" s="80"/>
    </row>
    <row r="67" spans="1:8" ht="15.75" customHeight="1">
      <c r="A67" s="78"/>
      <c r="B67" s="79"/>
      <c r="C67" s="79"/>
      <c r="D67" s="79"/>
      <c r="E67" s="78"/>
      <c r="F67" s="79"/>
      <c r="G67" s="79"/>
      <c r="H67" s="80"/>
    </row>
  </sheetData>
  <autoFilter ref="A4:H41"/>
  <mergeCells count="10">
    <mergeCell ref="A41:B41"/>
    <mergeCell ref="A3:A4"/>
    <mergeCell ref="B3:B4"/>
    <mergeCell ref="A1:H1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74803149606299202" right="0.74803149606299202" top="0.78740157480314998" bottom="0.59055118110236204" header="1.25" footer="0.511811023622047"/>
  <pageSetup paperSize="9" scale="97" fitToHeight="0" orientation="landscape" blackAndWhite="1" useFirstPageNumber="1"/>
  <headerFooter scaleWithDoc="0">
    <oddHeader>&amp;R&amp;"宋体,常规"&amp;10第&amp;"Arial Narrow,常规"&amp;P&amp;"宋体,常规"页，共&amp;"Arial Narrow,常规"&amp;N&amp;"宋体,常规"页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50"/>
  <sheetViews>
    <sheetView workbookViewId="0">
      <pane ySplit="5" topLeftCell="A33" activePane="bottomLeft" state="frozen"/>
      <selection pane="bottomLeft" activeCell="J222" sqref="I222:J222"/>
    </sheetView>
  </sheetViews>
  <sheetFormatPr defaultColWidth="9" defaultRowHeight="15.75"/>
  <cols>
    <col min="1" max="1" width="6" style="11" customWidth="1"/>
    <col min="2" max="2" width="18.125" style="11" customWidth="1"/>
    <col min="3" max="3" width="14.75" style="11" customWidth="1"/>
    <col min="4" max="5" width="9.375" style="11" customWidth="1"/>
    <col min="6" max="6" width="8.625" style="11" customWidth="1"/>
    <col min="7" max="7" width="8.375" style="11" customWidth="1"/>
    <col min="8" max="8" width="5.75" style="15" customWidth="1"/>
    <col min="9" max="9" width="8.125" style="11" customWidth="1"/>
    <col min="10" max="10" width="7.875" style="11" customWidth="1"/>
    <col min="11" max="11" width="7.5" style="11" customWidth="1"/>
    <col min="12" max="12" width="24.25" style="11" customWidth="1"/>
    <col min="13" max="16" width="7.5" style="16" customWidth="1"/>
    <col min="17" max="17" width="7.5" style="11" customWidth="1"/>
    <col min="18" max="18" width="9.125" style="11" customWidth="1"/>
    <col min="19" max="19" width="7.5" style="11" customWidth="1"/>
    <col min="20" max="32" width="9" style="11"/>
    <col min="33" max="224" width="8.625" style="11"/>
    <col min="225" max="245" width="9" style="11"/>
    <col min="246" max="16384" width="9" style="17"/>
  </cols>
  <sheetData>
    <row r="1" spans="1:256" ht="30" customHeight="1">
      <c r="A1" s="340" t="s">
        <v>1607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</row>
    <row r="2" spans="1:256" ht="12" customHeight="1">
      <c r="A2" s="18"/>
      <c r="B2" s="18"/>
      <c r="C2" s="18"/>
      <c r="D2" s="18"/>
      <c r="E2" s="18"/>
      <c r="F2" s="18"/>
      <c r="G2" s="18"/>
      <c r="H2" s="19"/>
      <c r="I2" s="20"/>
      <c r="K2" s="21" t="s">
        <v>822</v>
      </c>
    </row>
    <row r="3" spans="1:256" ht="12" customHeight="1">
      <c r="A3" s="357" t="str">
        <f>[12]债券!A3</f>
        <v>评估基准日：2025年7月31日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</row>
    <row r="4" spans="1:256" s="12" customFormat="1" ht="18" customHeight="1">
      <c r="A4" s="12" t="str">
        <f>[12]其他应收款!A4</f>
        <v>被评估单位名称：中地装张家口探矿机械有限公司</v>
      </c>
      <c r="H4" s="23"/>
      <c r="J4" s="24"/>
      <c r="K4" s="25" t="s">
        <v>1083</v>
      </c>
      <c r="L4" s="24"/>
      <c r="M4" s="358" t="s">
        <v>1084</v>
      </c>
      <c r="N4" s="359"/>
      <c r="O4" s="359"/>
      <c r="P4" s="360"/>
    </row>
    <row r="5" spans="1:256" s="13" customFormat="1" ht="36.75" customHeight="1">
      <c r="A5" s="27" t="s">
        <v>825</v>
      </c>
      <c r="B5" s="27" t="s">
        <v>826</v>
      </c>
      <c r="C5" s="27" t="s">
        <v>827</v>
      </c>
      <c r="D5" s="28" t="s">
        <v>828</v>
      </c>
      <c r="E5" s="28" t="s">
        <v>1085</v>
      </c>
      <c r="F5" s="29" t="s">
        <v>830</v>
      </c>
      <c r="G5" s="28" t="s">
        <v>1086</v>
      </c>
      <c r="H5" s="27" t="s">
        <v>832</v>
      </c>
      <c r="I5" s="28" t="s">
        <v>1087</v>
      </c>
      <c r="J5" s="27" t="s">
        <v>834</v>
      </c>
      <c r="K5" s="27" t="s">
        <v>835</v>
      </c>
      <c r="L5" s="27" t="s">
        <v>836</v>
      </c>
      <c r="M5" s="30" t="s">
        <v>1088</v>
      </c>
      <c r="N5" s="27" t="s">
        <v>1089</v>
      </c>
      <c r="O5" s="27" t="s">
        <v>1090</v>
      </c>
      <c r="P5" s="27" t="s">
        <v>1091</v>
      </c>
      <c r="R5" s="29" t="s">
        <v>841</v>
      </c>
    </row>
    <row r="6" spans="1:256" s="14" customFormat="1" ht="21" customHeight="1">
      <c r="A6" s="31">
        <v>1</v>
      </c>
      <c r="B6" s="32" t="s">
        <v>1554</v>
      </c>
      <c r="C6" s="33" t="s">
        <v>1555</v>
      </c>
      <c r="D6" s="81" t="s">
        <v>241</v>
      </c>
      <c r="E6" s="35">
        <v>32.299999999999997</v>
      </c>
      <c r="F6" s="35">
        <v>32.299999999999997</v>
      </c>
      <c r="G6" s="36" t="s">
        <v>242</v>
      </c>
      <c r="H6" s="37" t="s">
        <v>243</v>
      </c>
      <c r="I6" s="38">
        <v>38</v>
      </c>
      <c r="J6" s="39">
        <v>38</v>
      </c>
      <c r="K6" s="40" t="s">
        <v>1553</v>
      </c>
      <c r="L6" s="33" t="s">
        <v>1555</v>
      </c>
      <c r="M6" s="14" t="s">
        <v>241</v>
      </c>
      <c r="P6" s="14">
        <v>1</v>
      </c>
      <c r="Q6" s="14">
        <f t="shared" ref="Q6:Q41" si="0">E6*I6</f>
        <v>1227.4000000000001</v>
      </c>
      <c r="R6" s="42">
        <f t="shared" ref="R6:R41" si="1">F6*J6</f>
        <v>1227.4000000000001</v>
      </c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</row>
    <row r="7" spans="1:256" s="14" customFormat="1" ht="21" customHeight="1">
      <c r="A7" s="31">
        <v>2</v>
      </c>
      <c r="B7" s="32" t="s">
        <v>1556</v>
      </c>
      <c r="C7" s="33" t="s">
        <v>1557</v>
      </c>
      <c r="D7" s="81" t="s">
        <v>241</v>
      </c>
      <c r="E7" s="35">
        <v>45</v>
      </c>
      <c r="F7" s="82">
        <v>46</v>
      </c>
      <c r="G7" s="36" t="s">
        <v>242</v>
      </c>
      <c r="H7" s="37" t="s">
        <v>243</v>
      </c>
      <c r="I7" s="39">
        <v>33</v>
      </c>
      <c r="J7" s="39">
        <v>33</v>
      </c>
      <c r="K7" s="34" t="s">
        <v>1553</v>
      </c>
      <c r="L7" s="33" t="s">
        <v>1557</v>
      </c>
      <c r="M7" s="14" t="s">
        <v>241</v>
      </c>
      <c r="N7" s="83"/>
      <c r="P7" s="14">
        <v>2</v>
      </c>
      <c r="Q7" s="14">
        <f t="shared" si="0"/>
        <v>1485</v>
      </c>
      <c r="R7" s="42">
        <f t="shared" si="1"/>
        <v>1518</v>
      </c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</row>
    <row r="8" spans="1:256" s="73" customFormat="1" ht="21" customHeight="1">
      <c r="A8" s="84">
        <v>3</v>
      </c>
      <c r="B8" s="67" t="s">
        <v>550</v>
      </c>
      <c r="C8" s="68" t="s">
        <v>1558</v>
      </c>
      <c r="D8" s="85" t="s">
        <v>241</v>
      </c>
      <c r="E8" s="70">
        <v>0.03</v>
      </c>
      <c r="F8" s="70">
        <v>0.03</v>
      </c>
      <c r="G8" s="65" t="s">
        <v>242</v>
      </c>
      <c r="H8" s="86" t="s">
        <v>243</v>
      </c>
      <c r="I8" s="72">
        <v>70</v>
      </c>
      <c r="J8" s="72">
        <v>70</v>
      </c>
      <c r="K8" s="85"/>
      <c r="L8" s="68" t="s">
        <v>1558</v>
      </c>
      <c r="M8" s="73" t="s">
        <v>241</v>
      </c>
      <c r="Q8" s="73">
        <f t="shared" si="0"/>
        <v>2.1</v>
      </c>
      <c r="R8" s="42">
        <f t="shared" si="1"/>
        <v>2.1</v>
      </c>
    </row>
    <row r="9" spans="1:256" s="14" customFormat="1" ht="21" customHeight="1">
      <c r="A9" s="31">
        <v>4</v>
      </c>
      <c r="B9" s="32" t="s">
        <v>1559</v>
      </c>
      <c r="C9" s="33" t="s">
        <v>1560</v>
      </c>
      <c r="D9" s="81" t="s">
        <v>241</v>
      </c>
      <c r="E9" s="35">
        <v>36</v>
      </c>
      <c r="F9" s="35">
        <v>36.1</v>
      </c>
      <c r="G9" s="36" t="s">
        <v>242</v>
      </c>
      <c r="H9" s="37" t="s">
        <v>243</v>
      </c>
      <c r="I9" s="39">
        <v>8</v>
      </c>
      <c r="J9" s="39">
        <v>8</v>
      </c>
      <c r="K9" s="81"/>
      <c r="L9" s="33" t="s">
        <v>1560</v>
      </c>
      <c r="M9" s="14" t="s">
        <v>241</v>
      </c>
      <c r="P9" s="14">
        <v>3</v>
      </c>
      <c r="Q9" s="14">
        <f t="shared" si="0"/>
        <v>288</v>
      </c>
      <c r="R9" s="42">
        <f t="shared" si="1"/>
        <v>288.8</v>
      </c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</row>
    <row r="10" spans="1:256" s="73" customFormat="1" ht="21" customHeight="1">
      <c r="A10" s="84">
        <v>5</v>
      </c>
      <c r="B10" s="67" t="s">
        <v>316</v>
      </c>
      <c r="C10" s="68" t="s">
        <v>1561</v>
      </c>
      <c r="D10" s="85" t="s">
        <v>241</v>
      </c>
      <c r="E10" s="70">
        <v>1.4</v>
      </c>
      <c r="F10" s="70">
        <v>1.4</v>
      </c>
      <c r="G10" s="65" t="s">
        <v>242</v>
      </c>
      <c r="H10" s="86" t="s">
        <v>243</v>
      </c>
      <c r="I10" s="72">
        <v>10</v>
      </c>
      <c r="J10" s="72">
        <v>10</v>
      </c>
      <c r="K10" s="85"/>
      <c r="L10" s="68" t="s">
        <v>1561</v>
      </c>
      <c r="M10" s="73" t="s">
        <v>241</v>
      </c>
      <c r="Q10" s="73">
        <f t="shared" si="0"/>
        <v>14</v>
      </c>
      <c r="R10" s="42">
        <f t="shared" si="1"/>
        <v>14</v>
      </c>
    </row>
    <row r="11" spans="1:256" s="73" customFormat="1" ht="21" customHeight="1">
      <c r="A11" s="84">
        <v>6</v>
      </c>
      <c r="B11" s="67" t="s">
        <v>1562</v>
      </c>
      <c r="C11" s="68" t="s">
        <v>1563</v>
      </c>
      <c r="D11" s="85" t="s">
        <v>241</v>
      </c>
      <c r="E11" s="70">
        <v>5.7</v>
      </c>
      <c r="F11" s="70">
        <v>5.7</v>
      </c>
      <c r="G11" s="65" t="s">
        <v>242</v>
      </c>
      <c r="H11" s="86" t="s">
        <v>243</v>
      </c>
      <c r="I11" s="72">
        <v>50</v>
      </c>
      <c r="J11" s="72">
        <v>50</v>
      </c>
      <c r="K11" s="85"/>
      <c r="L11" s="68" t="s">
        <v>1563</v>
      </c>
      <c r="M11" s="73" t="s">
        <v>241</v>
      </c>
      <c r="Q11" s="73">
        <f t="shared" si="0"/>
        <v>285</v>
      </c>
      <c r="R11" s="42">
        <f t="shared" si="1"/>
        <v>285</v>
      </c>
    </row>
    <row r="12" spans="1:256" s="73" customFormat="1" ht="21" customHeight="1">
      <c r="A12" s="84">
        <v>7</v>
      </c>
      <c r="B12" s="67" t="s">
        <v>316</v>
      </c>
      <c r="C12" s="68" t="s">
        <v>1564</v>
      </c>
      <c r="D12" s="85" t="s">
        <v>241</v>
      </c>
      <c r="E12" s="70">
        <v>0.2</v>
      </c>
      <c r="F12" s="70">
        <v>0.2</v>
      </c>
      <c r="G12" s="65" t="s">
        <v>242</v>
      </c>
      <c r="H12" s="86" t="s">
        <v>243</v>
      </c>
      <c r="I12" s="72">
        <v>4</v>
      </c>
      <c r="J12" s="72">
        <v>4</v>
      </c>
      <c r="K12" s="85"/>
      <c r="L12" s="68" t="s">
        <v>1564</v>
      </c>
      <c r="M12" s="73" t="s">
        <v>241</v>
      </c>
      <c r="Q12" s="73">
        <f t="shared" si="0"/>
        <v>0.8</v>
      </c>
      <c r="R12" s="42">
        <f t="shared" si="1"/>
        <v>0.8</v>
      </c>
    </row>
    <row r="13" spans="1:256" s="14" customFormat="1" ht="21" customHeight="1">
      <c r="A13" s="31">
        <v>8</v>
      </c>
      <c r="B13" s="32" t="s">
        <v>1565</v>
      </c>
      <c r="C13" s="33" t="s">
        <v>1566</v>
      </c>
      <c r="D13" s="81" t="s">
        <v>241</v>
      </c>
      <c r="E13" s="35">
        <v>93</v>
      </c>
      <c r="F13" s="35">
        <v>93</v>
      </c>
      <c r="G13" s="36" t="s">
        <v>242</v>
      </c>
      <c r="H13" s="37" t="s">
        <v>243</v>
      </c>
      <c r="I13" s="39">
        <v>5</v>
      </c>
      <c r="J13" s="39">
        <v>5</v>
      </c>
      <c r="K13" s="81"/>
      <c r="L13" s="33" t="s">
        <v>1566</v>
      </c>
      <c r="M13" s="14" t="s">
        <v>241</v>
      </c>
      <c r="P13" s="14">
        <v>4</v>
      </c>
      <c r="Q13" s="14">
        <f t="shared" si="0"/>
        <v>465</v>
      </c>
      <c r="R13" s="42">
        <f t="shared" si="1"/>
        <v>465</v>
      </c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  <c r="IK13" s="43"/>
      <c r="IL13" s="44"/>
      <c r="IM13" s="44"/>
      <c r="IN13" s="44"/>
      <c r="IO13" s="44"/>
      <c r="IP13" s="44"/>
      <c r="IQ13" s="44"/>
      <c r="IR13" s="44"/>
      <c r="IS13" s="44"/>
      <c r="IT13" s="44"/>
      <c r="IU13" s="44"/>
      <c r="IV13" s="44"/>
    </row>
    <row r="14" spans="1:256" s="73" customFormat="1" ht="21" customHeight="1">
      <c r="A14" s="84">
        <v>9</v>
      </c>
      <c r="B14" s="67" t="s">
        <v>1567</v>
      </c>
      <c r="C14" s="68" t="s">
        <v>1568</v>
      </c>
      <c r="D14" s="85" t="s">
        <v>241</v>
      </c>
      <c r="E14" s="70">
        <v>17.600000000000001</v>
      </c>
      <c r="F14" s="87">
        <v>4.1050000000000004</v>
      </c>
      <c r="G14" s="65" t="s">
        <v>242</v>
      </c>
      <c r="H14" s="86" t="s">
        <v>243</v>
      </c>
      <c r="I14" s="72">
        <v>5</v>
      </c>
      <c r="J14" s="72">
        <v>5</v>
      </c>
      <c r="K14" s="85"/>
      <c r="L14" s="68" t="s">
        <v>1568</v>
      </c>
      <c r="M14" s="73" t="s">
        <v>241</v>
      </c>
      <c r="Q14" s="73">
        <f t="shared" si="0"/>
        <v>88</v>
      </c>
      <c r="R14" s="42">
        <f t="shared" si="1"/>
        <v>20.524999999999999</v>
      </c>
    </row>
    <row r="15" spans="1:256" s="73" customFormat="1" ht="21" customHeight="1">
      <c r="A15" s="84">
        <v>10</v>
      </c>
      <c r="B15" s="67" t="s">
        <v>1069</v>
      </c>
      <c r="C15" s="68" t="s">
        <v>1569</v>
      </c>
      <c r="D15" s="85" t="s">
        <v>241</v>
      </c>
      <c r="E15" s="70">
        <v>5.7</v>
      </c>
      <c r="F15" s="70">
        <v>5.7</v>
      </c>
      <c r="G15" s="65" t="s">
        <v>242</v>
      </c>
      <c r="H15" s="86" t="s">
        <v>243</v>
      </c>
      <c r="I15" s="72">
        <v>20</v>
      </c>
      <c r="J15" s="72">
        <v>20</v>
      </c>
      <c r="K15" s="85"/>
      <c r="L15" s="68" t="s">
        <v>1569</v>
      </c>
      <c r="M15" s="73" t="s">
        <v>241</v>
      </c>
      <c r="Q15" s="73">
        <f t="shared" si="0"/>
        <v>114</v>
      </c>
      <c r="R15" s="42">
        <f t="shared" si="1"/>
        <v>114</v>
      </c>
    </row>
    <row r="16" spans="1:256" s="73" customFormat="1" ht="21" customHeight="1">
      <c r="A16" s="84">
        <v>11</v>
      </c>
      <c r="B16" s="67" t="s">
        <v>1052</v>
      </c>
      <c r="C16" s="68" t="s">
        <v>1570</v>
      </c>
      <c r="D16" s="85" t="s">
        <v>241</v>
      </c>
      <c r="E16" s="70">
        <v>3.3</v>
      </c>
      <c r="F16" s="70">
        <v>3.3</v>
      </c>
      <c r="G16" s="65" t="s">
        <v>242</v>
      </c>
      <c r="H16" s="86" t="s">
        <v>243</v>
      </c>
      <c r="I16" s="72">
        <v>4</v>
      </c>
      <c r="J16" s="72">
        <v>4</v>
      </c>
      <c r="K16" s="85"/>
      <c r="L16" s="68" t="s">
        <v>1570</v>
      </c>
      <c r="M16" s="73" t="s">
        <v>241</v>
      </c>
      <c r="Q16" s="73">
        <f t="shared" si="0"/>
        <v>13.2</v>
      </c>
      <c r="R16" s="42">
        <f t="shared" si="1"/>
        <v>13.2</v>
      </c>
    </row>
    <row r="17" spans="1:256" s="73" customFormat="1" ht="21" customHeight="1">
      <c r="A17" s="84">
        <v>12</v>
      </c>
      <c r="B17" s="67" t="s">
        <v>1171</v>
      </c>
      <c r="C17" s="68" t="s">
        <v>1571</v>
      </c>
      <c r="D17" s="85" t="s">
        <v>241</v>
      </c>
      <c r="E17" s="70">
        <v>4.3</v>
      </c>
      <c r="F17" s="70">
        <v>4.3</v>
      </c>
      <c r="G17" s="65" t="s">
        <v>242</v>
      </c>
      <c r="H17" s="86" t="s">
        <v>243</v>
      </c>
      <c r="I17" s="72">
        <v>13</v>
      </c>
      <c r="J17" s="72">
        <v>13</v>
      </c>
      <c r="K17" s="85"/>
      <c r="L17" s="68" t="s">
        <v>1571</v>
      </c>
      <c r="M17" s="73" t="s">
        <v>241</v>
      </c>
      <c r="Q17" s="73">
        <f t="shared" si="0"/>
        <v>55.9</v>
      </c>
      <c r="R17" s="42">
        <f t="shared" si="1"/>
        <v>55.9</v>
      </c>
    </row>
    <row r="18" spans="1:256" s="73" customFormat="1" ht="21" customHeight="1">
      <c r="A18" s="84">
        <v>13</v>
      </c>
      <c r="B18" s="67" t="s">
        <v>1572</v>
      </c>
      <c r="C18" s="68" t="s">
        <v>1573</v>
      </c>
      <c r="D18" s="85" t="s">
        <v>241</v>
      </c>
      <c r="E18" s="70">
        <v>6.7</v>
      </c>
      <c r="F18" s="70">
        <v>6.7</v>
      </c>
      <c r="G18" s="65" t="s">
        <v>242</v>
      </c>
      <c r="H18" s="86" t="s">
        <v>243</v>
      </c>
      <c r="I18" s="72">
        <v>3</v>
      </c>
      <c r="J18" s="72">
        <v>3</v>
      </c>
      <c r="K18" s="85"/>
      <c r="L18" s="68" t="s">
        <v>1573</v>
      </c>
      <c r="M18" s="73" t="s">
        <v>241</v>
      </c>
      <c r="Q18" s="73">
        <f t="shared" si="0"/>
        <v>20.100000000000001</v>
      </c>
      <c r="R18" s="42">
        <f t="shared" si="1"/>
        <v>20.100000000000001</v>
      </c>
    </row>
    <row r="19" spans="1:256" s="73" customFormat="1" ht="21" customHeight="1">
      <c r="A19" s="84">
        <v>14</v>
      </c>
      <c r="B19" s="67" t="s">
        <v>1105</v>
      </c>
      <c r="C19" s="68" t="s">
        <v>1574</v>
      </c>
      <c r="D19" s="85" t="s">
        <v>241</v>
      </c>
      <c r="E19" s="70">
        <v>3.1</v>
      </c>
      <c r="F19" s="70">
        <v>3.1</v>
      </c>
      <c r="G19" s="65" t="s">
        <v>242</v>
      </c>
      <c r="H19" s="86" t="s">
        <v>243</v>
      </c>
      <c r="I19" s="72">
        <v>15</v>
      </c>
      <c r="J19" s="72">
        <v>15</v>
      </c>
      <c r="K19" s="85"/>
      <c r="L19" s="68" t="s">
        <v>1574</v>
      </c>
      <c r="M19" s="73" t="s">
        <v>241</v>
      </c>
      <c r="Q19" s="73">
        <f t="shared" si="0"/>
        <v>46.5</v>
      </c>
      <c r="R19" s="42">
        <f t="shared" si="1"/>
        <v>46.5</v>
      </c>
    </row>
    <row r="20" spans="1:256" s="73" customFormat="1" ht="21" customHeight="1">
      <c r="A20" s="84">
        <v>15</v>
      </c>
      <c r="B20" s="67" t="s">
        <v>1063</v>
      </c>
      <c r="C20" s="68" t="s">
        <v>1575</v>
      </c>
      <c r="D20" s="85" t="s">
        <v>241</v>
      </c>
      <c r="E20" s="70">
        <v>1.4</v>
      </c>
      <c r="F20" s="70">
        <v>1.4</v>
      </c>
      <c r="G20" s="65" t="s">
        <v>242</v>
      </c>
      <c r="H20" s="86" t="s">
        <v>243</v>
      </c>
      <c r="I20" s="72">
        <v>6</v>
      </c>
      <c r="J20" s="72">
        <v>6</v>
      </c>
      <c r="K20" s="85"/>
      <c r="L20" s="68" t="s">
        <v>1575</v>
      </c>
      <c r="M20" s="73" t="s">
        <v>241</v>
      </c>
      <c r="Q20" s="73">
        <f t="shared" si="0"/>
        <v>8.4</v>
      </c>
      <c r="R20" s="42">
        <f t="shared" si="1"/>
        <v>8.4</v>
      </c>
    </row>
    <row r="21" spans="1:256" s="73" customFormat="1" ht="21" customHeight="1">
      <c r="A21" s="84">
        <v>16</v>
      </c>
      <c r="B21" s="67" t="s">
        <v>1576</v>
      </c>
      <c r="C21" s="68" t="s">
        <v>1577</v>
      </c>
      <c r="D21" s="85" t="s">
        <v>241</v>
      </c>
      <c r="E21" s="70">
        <v>19.8</v>
      </c>
      <c r="F21" s="70">
        <v>19.8</v>
      </c>
      <c r="G21" s="65" t="s">
        <v>242</v>
      </c>
      <c r="H21" s="86" t="s">
        <v>243</v>
      </c>
      <c r="I21" s="72">
        <v>7</v>
      </c>
      <c r="J21" s="72">
        <v>7</v>
      </c>
      <c r="K21" s="85"/>
      <c r="L21" s="68" t="s">
        <v>1577</v>
      </c>
      <c r="M21" s="73" t="s">
        <v>241</v>
      </c>
      <c r="Q21" s="73">
        <f t="shared" si="0"/>
        <v>138.6</v>
      </c>
      <c r="R21" s="42">
        <f t="shared" si="1"/>
        <v>138.6</v>
      </c>
    </row>
    <row r="22" spans="1:256" s="73" customFormat="1" ht="21" customHeight="1">
      <c r="A22" s="84">
        <v>17</v>
      </c>
      <c r="B22" s="67" t="s">
        <v>1052</v>
      </c>
      <c r="C22" s="68" t="s">
        <v>1578</v>
      </c>
      <c r="D22" s="85" t="s">
        <v>241</v>
      </c>
      <c r="E22" s="70">
        <v>3.6</v>
      </c>
      <c r="F22" s="70">
        <v>3.6</v>
      </c>
      <c r="G22" s="65" t="s">
        <v>242</v>
      </c>
      <c r="H22" s="86" t="s">
        <v>243</v>
      </c>
      <c r="I22" s="72">
        <v>40</v>
      </c>
      <c r="J22" s="72">
        <v>40</v>
      </c>
      <c r="K22" s="85"/>
      <c r="L22" s="68" t="s">
        <v>1578</v>
      </c>
      <c r="M22" s="73" t="s">
        <v>241</v>
      </c>
      <c r="Q22" s="73">
        <f t="shared" si="0"/>
        <v>144</v>
      </c>
      <c r="R22" s="42">
        <f t="shared" si="1"/>
        <v>144</v>
      </c>
    </row>
    <row r="23" spans="1:256" s="73" customFormat="1" ht="21" customHeight="1">
      <c r="A23" s="84">
        <v>18</v>
      </c>
      <c r="B23" s="67" t="s">
        <v>1579</v>
      </c>
      <c r="C23" s="68" t="s">
        <v>1580</v>
      </c>
      <c r="D23" s="85" t="s">
        <v>241</v>
      </c>
      <c r="E23" s="70">
        <v>48.8</v>
      </c>
      <c r="F23" s="70">
        <v>48.8</v>
      </c>
      <c r="G23" s="65" t="s">
        <v>242</v>
      </c>
      <c r="H23" s="86" t="s">
        <v>243</v>
      </c>
      <c r="I23" s="72">
        <v>3</v>
      </c>
      <c r="J23" s="72">
        <v>3</v>
      </c>
      <c r="K23" s="85"/>
      <c r="L23" s="68" t="s">
        <v>1580</v>
      </c>
      <c r="M23" s="73" t="s">
        <v>241</v>
      </c>
      <c r="N23" s="88"/>
      <c r="Q23" s="73">
        <f t="shared" si="0"/>
        <v>146.4</v>
      </c>
      <c r="R23" s="42">
        <f t="shared" si="1"/>
        <v>146.4</v>
      </c>
    </row>
    <row r="24" spans="1:256" s="73" customFormat="1" ht="21" customHeight="1">
      <c r="A24" s="84">
        <v>19</v>
      </c>
      <c r="B24" s="67" t="s">
        <v>573</v>
      </c>
      <c r="C24" s="68" t="s">
        <v>1581</v>
      </c>
      <c r="D24" s="85" t="s">
        <v>241</v>
      </c>
      <c r="E24" s="70">
        <v>2.6</v>
      </c>
      <c r="F24" s="70">
        <v>2.6</v>
      </c>
      <c r="G24" s="65" t="s">
        <v>242</v>
      </c>
      <c r="H24" s="86" t="s">
        <v>243</v>
      </c>
      <c r="I24" s="72">
        <v>28</v>
      </c>
      <c r="J24" s="72">
        <v>28</v>
      </c>
      <c r="K24" s="85"/>
      <c r="L24" s="68" t="s">
        <v>1581</v>
      </c>
      <c r="M24" s="73" t="s">
        <v>241</v>
      </c>
      <c r="Q24" s="73">
        <f t="shared" si="0"/>
        <v>72.8</v>
      </c>
      <c r="R24" s="42">
        <f t="shared" si="1"/>
        <v>72.8</v>
      </c>
    </row>
    <row r="25" spans="1:256" s="73" customFormat="1" ht="21" customHeight="1">
      <c r="A25" s="84">
        <v>20</v>
      </c>
      <c r="B25" s="67" t="s">
        <v>1582</v>
      </c>
      <c r="C25" s="68" t="s">
        <v>1583</v>
      </c>
      <c r="D25" s="85" t="s">
        <v>241</v>
      </c>
      <c r="E25" s="70">
        <v>45</v>
      </c>
      <c r="F25" s="89">
        <v>42</v>
      </c>
      <c r="G25" s="65" t="s">
        <v>242</v>
      </c>
      <c r="H25" s="71" t="s">
        <v>243</v>
      </c>
      <c r="I25" s="72">
        <v>15</v>
      </c>
      <c r="J25" s="72">
        <v>15</v>
      </c>
      <c r="K25" s="69"/>
      <c r="L25" s="68" t="s">
        <v>1583</v>
      </c>
      <c r="M25" s="73" t="s">
        <v>241</v>
      </c>
      <c r="P25" s="73">
        <v>5</v>
      </c>
      <c r="Q25" s="73">
        <f t="shared" si="0"/>
        <v>675</v>
      </c>
      <c r="R25" s="42">
        <f t="shared" si="1"/>
        <v>630</v>
      </c>
    </row>
    <row r="26" spans="1:256" s="73" customFormat="1" ht="21" customHeight="1">
      <c r="A26" s="84">
        <v>21</v>
      </c>
      <c r="B26" s="67" t="s">
        <v>1126</v>
      </c>
      <c r="C26" s="68" t="s">
        <v>1584</v>
      </c>
      <c r="D26" s="85" t="s">
        <v>241</v>
      </c>
      <c r="E26" s="70">
        <v>11.3</v>
      </c>
      <c r="F26" s="70">
        <v>11.3</v>
      </c>
      <c r="G26" s="65" t="s">
        <v>242</v>
      </c>
      <c r="H26" s="71" t="s">
        <v>243</v>
      </c>
      <c r="I26" s="72">
        <v>3</v>
      </c>
      <c r="J26" s="72">
        <v>3</v>
      </c>
      <c r="K26" s="85"/>
      <c r="L26" s="68" t="s">
        <v>1584</v>
      </c>
      <c r="M26" s="73" t="s">
        <v>241</v>
      </c>
      <c r="Q26" s="73">
        <f t="shared" si="0"/>
        <v>33.9</v>
      </c>
      <c r="R26" s="42">
        <f t="shared" si="1"/>
        <v>33.9</v>
      </c>
    </row>
    <row r="27" spans="1:256" s="73" customFormat="1" ht="21" customHeight="1">
      <c r="A27" s="84">
        <v>22</v>
      </c>
      <c r="B27" s="67" t="s">
        <v>1126</v>
      </c>
      <c r="C27" s="68" t="s">
        <v>1585</v>
      </c>
      <c r="D27" s="85" t="s">
        <v>241</v>
      </c>
      <c r="E27" s="70">
        <v>2.2999999999999998</v>
      </c>
      <c r="F27" s="89">
        <v>2.2000000000000002</v>
      </c>
      <c r="G27" s="65" t="s">
        <v>242</v>
      </c>
      <c r="H27" s="71" t="s">
        <v>243</v>
      </c>
      <c r="I27" s="72">
        <v>24</v>
      </c>
      <c r="J27" s="72">
        <v>24</v>
      </c>
      <c r="K27" s="85"/>
      <c r="L27" s="68" t="s">
        <v>1585</v>
      </c>
      <c r="M27" s="73" t="s">
        <v>241</v>
      </c>
      <c r="N27" s="88"/>
      <c r="Q27" s="73">
        <f t="shared" si="0"/>
        <v>55.2</v>
      </c>
      <c r="R27" s="42">
        <f t="shared" si="1"/>
        <v>52.8</v>
      </c>
    </row>
    <row r="28" spans="1:256" s="73" customFormat="1" ht="21" customHeight="1">
      <c r="A28" s="84">
        <v>23</v>
      </c>
      <c r="B28" s="67" t="s">
        <v>301</v>
      </c>
      <c r="C28" s="68" t="s">
        <v>1586</v>
      </c>
      <c r="D28" s="85" t="s">
        <v>241</v>
      </c>
      <c r="E28" s="70">
        <v>1.1000000000000001</v>
      </c>
      <c r="F28" s="70">
        <v>1.1000000000000001</v>
      </c>
      <c r="G28" s="65" t="s">
        <v>242</v>
      </c>
      <c r="H28" s="71" t="s">
        <v>243</v>
      </c>
      <c r="I28" s="72">
        <v>25</v>
      </c>
      <c r="J28" s="72">
        <v>25</v>
      </c>
      <c r="K28" s="85"/>
      <c r="L28" s="68" t="s">
        <v>1586</v>
      </c>
      <c r="M28" s="73" t="s">
        <v>241</v>
      </c>
      <c r="Q28" s="73">
        <f t="shared" si="0"/>
        <v>27.5</v>
      </c>
      <c r="R28" s="42">
        <f t="shared" si="1"/>
        <v>27.5</v>
      </c>
    </row>
    <row r="29" spans="1:256" s="14" customFormat="1" ht="21" customHeight="1">
      <c r="A29" s="31">
        <v>24</v>
      </c>
      <c r="B29" s="32" t="s">
        <v>1587</v>
      </c>
      <c r="C29" s="33" t="s">
        <v>1588</v>
      </c>
      <c r="D29" s="81" t="s">
        <v>241</v>
      </c>
      <c r="E29" s="35">
        <v>45</v>
      </c>
      <c r="F29" s="82">
        <v>46.3</v>
      </c>
      <c r="G29" s="65" t="s">
        <v>242</v>
      </c>
      <c r="H29" s="71" t="s">
        <v>243</v>
      </c>
      <c r="I29" s="39">
        <v>19</v>
      </c>
      <c r="J29" s="39">
        <v>19</v>
      </c>
      <c r="K29" s="34" t="s">
        <v>1553</v>
      </c>
      <c r="L29" s="33" t="s">
        <v>1588</v>
      </c>
      <c r="M29" s="14" t="s">
        <v>241</v>
      </c>
      <c r="P29" s="14">
        <v>6</v>
      </c>
      <c r="Q29" s="14">
        <f t="shared" si="0"/>
        <v>855</v>
      </c>
      <c r="R29" s="42">
        <f t="shared" si="1"/>
        <v>879.7</v>
      </c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  <c r="IK29" s="43"/>
      <c r="IL29" s="44"/>
      <c r="IM29" s="44"/>
      <c r="IN29" s="44"/>
      <c r="IO29" s="44"/>
      <c r="IP29" s="44"/>
      <c r="IQ29" s="44"/>
      <c r="IR29" s="44"/>
      <c r="IS29" s="44"/>
      <c r="IT29" s="44"/>
      <c r="IU29" s="44"/>
      <c r="IV29" s="44"/>
    </row>
    <row r="30" spans="1:256" s="73" customFormat="1" ht="21" customHeight="1">
      <c r="A30" s="84">
        <v>25</v>
      </c>
      <c r="B30" s="67" t="s">
        <v>1589</v>
      </c>
      <c r="C30" s="68" t="s">
        <v>1590</v>
      </c>
      <c r="D30" s="85" t="s">
        <v>241</v>
      </c>
      <c r="E30" s="70">
        <v>0.3</v>
      </c>
      <c r="F30" s="70">
        <v>0.3</v>
      </c>
      <c r="G30" s="65" t="s">
        <v>242</v>
      </c>
      <c r="H30" s="71" t="s">
        <v>243</v>
      </c>
      <c r="I30" s="72">
        <v>15</v>
      </c>
      <c r="J30" s="72">
        <v>15</v>
      </c>
      <c r="K30" s="85"/>
      <c r="L30" s="68" t="s">
        <v>1590</v>
      </c>
      <c r="M30" s="73" t="s">
        <v>241</v>
      </c>
      <c r="Q30" s="73">
        <f t="shared" si="0"/>
        <v>4.5</v>
      </c>
      <c r="R30" s="42">
        <f t="shared" si="1"/>
        <v>4.5</v>
      </c>
    </row>
    <row r="31" spans="1:256" s="14" customFormat="1" ht="21" customHeight="1">
      <c r="A31" s="31">
        <v>26</v>
      </c>
      <c r="B31" s="32" t="s">
        <v>1385</v>
      </c>
      <c r="C31" s="33" t="s">
        <v>1591</v>
      </c>
      <c r="D31" s="81" t="s">
        <v>241</v>
      </c>
      <c r="E31" s="35">
        <v>20.7</v>
      </c>
      <c r="F31" s="35">
        <v>20.7</v>
      </c>
      <c r="G31" s="65" t="s">
        <v>242</v>
      </c>
      <c r="H31" s="71" t="s">
        <v>243</v>
      </c>
      <c r="I31" s="39">
        <v>64</v>
      </c>
      <c r="J31" s="39">
        <v>64</v>
      </c>
      <c r="K31" s="34" t="s">
        <v>1553</v>
      </c>
      <c r="L31" s="33" t="s">
        <v>1591</v>
      </c>
      <c r="M31" s="14" t="s">
        <v>241</v>
      </c>
      <c r="P31" s="14">
        <v>7</v>
      </c>
      <c r="Q31" s="14">
        <f t="shared" si="0"/>
        <v>1324.8</v>
      </c>
      <c r="R31" s="42">
        <f t="shared" si="1"/>
        <v>1324.8</v>
      </c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4"/>
      <c r="IM31" s="44"/>
      <c r="IN31" s="44"/>
      <c r="IO31" s="44"/>
      <c r="IP31" s="44"/>
      <c r="IQ31" s="44"/>
      <c r="IR31" s="44"/>
      <c r="IS31" s="44"/>
      <c r="IT31" s="44"/>
      <c r="IU31" s="44"/>
      <c r="IV31" s="44"/>
    </row>
    <row r="32" spans="1:256" s="73" customFormat="1" ht="21" customHeight="1">
      <c r="A32" s="84">
        <v>27</v>
      </c>
      <c r="B32" s="67" t="s">
        <v>1592</v>
      </c>
      <c r="C32" s="68" t="s">
        <v>1593</v>
      </c>
      <c r="D32" s="85" t="s">
        <v>241</v>
      </c>
      <c r="E32" s="70">
        <v>0.1</v>
      </c>
      <c r="F32" s="89">
        <v>2.8</v>
      </c>
      <c r="G32" s="65" t="s">
        <v>242</v>
      </c>
      <c r="H32" s="71" t="s">
        <v>243</v>
      </c>
      <c r="I32" s="72">
        <v>5</v>
      </c>
      <c r="J32" s="72">
        <v>5</v>
      </c>
      <c r="K32" s="85"/>
      <c r="L32" s="68" t="s">
        <v>1593</v>
      </c>
      <c r="M32" s="73" t="s">
        <v>241</v>
      </c>
      <c r="Q32" s="73">
        <f t="shared" si="0"/>
        <v>0.5</v>
      </c>
      <c r="R32" s="42">
        <f t="shared" si="1"/>
        <v>14</v>
      </c>
    </row>
    <row r="33" spans="1:245" s="73" customFormat="1" ht="21" customHeight="1">
      <c r="A33" s="84">
        <v>28</v>
      </c>
      <c r="B33" s="67" t="s">
        <v>734</v>
      </c>
      <c r="C33" s="68" t="s">
        <v>1594</v>
      </c>
      <c r="D33" s="85" t="s">
        <v>241</v>
      </c>
      <c r="E33" s="70">
        <v>0.8</v>
      </c>
      <c r="F33" s="87">
        <v>1.5149999999999999</v>
      </c>
      <c r="G33" s="65" t="s">
        <v>242</v>
      </c>
      <c r="H33" s="71" t="s">
        <v>243</v>
      </c>
      <c r="I33" s="72">
        <v>8</v>
      </c>
      <c r="J33" s="72">
        <v>8</v>
      </c>
      <c r="K33" s="85"/>
      <c r="L33" s="68" t="s">
        <v>1594</v>
      </c>
      <c r="M33" s="73" t="s">
        <v>241</v>
      </c>
      <c r="Q33" s="73">
        <f t="shared" si="0"/>
        <v>6.4</v>
      </c>
      <c r="R33" s="42">
        <f t="shared" si="1"/>
        <v>12.12</v>
      </c>
    </row>
    <row r="34" spans="1:245" s="73" customFormat="1" ht="21" customHeight="1">
      <c r="A34" s="84">
        <v>29</v>
      </c>
      <c r="B34" s="67" t="s">
        <v>1595</v>
      </c>
      <c r="C34" s="68" t="s">
        <v>1596</v>
      </c>
      <c r="D34" s="85" t="s">
        <v>241</v>
      </c>
      <c r="E34" s="70">
        <v>0.6</v>
      </c>
      <c r="F34" s="89">
        <v>0.7</v>
      </c>
      <c r="G34" s="65" t="s">
        <v>242</v>
      </c>
      <c r="H34" s="71" t="s">
        <v>243</v>
      </c>
      <c r="I34" s="72">
        <v>16</v>
      </c>
      <c r="J34" s="72">
        <v>16</v>
      </c>
      <c r="K34" s="85"/>
      <c r="L34" s="68" t="s">
        <v>1596</v>
      </c>
      <c r="M34" s="73" t="s">
        <v>241</v>
      </c>
      <c r="Q34" s="73">
        <f t="shared" si="0"/>
        <v>9.6</v>
      </c>
      <c r="R34" s="42">
        <f t="shared" si="1"/>
        <v>11.2</v>
      </c>
    </row>
    <row r="35" spans="1:245" s="73" customFormat="1" ht="21" customHeight="1">
      <c r="A35" s="84">
        <v>30</v>
      </c>
      <c r="B35" s="67" t="s">
        <v>313</v>
      </c>
      <c r="C35" s="68" t="s">
        <v>1597</v>
      </c>
      <c r="D35" s="85" t="s">
        <v>241</v>
      </c>
      <c r="E35" s="70">
        <v>2.9</v>
      </c>
      <c r="F35" s="70">
        <v>2.9</v>
      </c>
      <c r="G35" s="65" t="s">
        <v>242</v>
      </c>
      <c r="H35" s="71" t="s">
        <v>243</v>
      </c>
      <c r="I35" s="72">
        <v>2</v>
      </c>
      <c r="J35" s="72">
        <v>2</v>
      </c>
      <c r="K35" s="85"/>
      <c r="L35" s="68" t="s">
        <v>1597</v>
      </c>
      <c r="M35" s="73" t="s">
        <v>241</v>
      </c>
      <c r="Q35" s="73">
        <f t="shared" si="0"/>
        <v>5.8</v>
      </c>
      <c r="R35" s="42">
        <f t="shared" si="1"/>
        <v>5.8</v>
      </c>
    </row>
    <row r="36" spans="1:245" s="73" customFormat="1" ht="21" customHeight="1">
      <c r="A36" s="84">
        <v>31</v>
      </c>
      <c r="B36" s="67" t="s">
        <v>338</v>
      </c>
      <c r="C36" s="68" t="s">
        <v>1598</v>
      </c>
      <c r="D36" s="85" t="s">
        <v>241</v>
      </c>
      <c r="E36" s="70">
        <v>1.6</v>
      </c>
      <c r="F36" s="70">
        <v>1.6</v>
      </c>
      <c r="G36" s="65" t="s">
        <v>242</v>
      </c>
      <c r="H36" s="71" t="s">
        <v>243</v>
      </c>
      <c r="I36" s="72">
        <v>5</v>
      </c>
      <c r="J36" s="72">
        <v>5</v>
      </c>
      <c r="K36" s="85"/>
      <c r="L36" s="68" t="s">
        <v>1598</v>
      </c>
      <c r="M36" s="73" t="s">
        <v>241</v>
      </c>
      <c r="N36" s="88"/>
      <c r="Q36" s="73">
        <f t="shared" si="0"/>
        <v>8</v>
      </c>
      <c r="R36" s="42">
        <f t="shared" si="1"/>
        <v>8</v>
      </c>
    </row>
    <row r="37" spans="1:245" s="73" customFormat="1" ht="21" customHeight="1">
      <c r="A37" s="84">
        <v>32</v>
      </c>
      <c r="B37" s="67" t="s">
        <v>1599</v>
      </c>
      <c r="C37" s="68" t="s">
        <v>1600</v>
      </c>
      <c r="D37" s="85" t="s">
        <v>241</v>
      </c>
      <c r="E37" s="70">
        <v>1</v>
      </c>
      <c r="F37" s="87">
        <v>7.4999999999999997E-2</v>
      </c>
      <c r="G37" s="65" t="s">
        <v>242</v>
      </c>
      <c r="H37" s="71" t="s">
        <v>243</v>
      </c>
      <c r="I37" s="72">
        <v>25</v>
      </c>
      <c r="J37" s="72">
        <v>25</v>
      </c>
      <c r="K37" s="85"/>
      <c r="L37" s="68" t="s">
        <v>1600</v>
      </c>
      <c r="M37" s="73" t="s">
        <v>241</v>
      </c>
      <c r="Q37" s="73">
        <f t="shared" si="0"/>
        <v>25</v>
      </c>
      <c r="R37" s="42">
        <f t="shared" si="1"/>
        <v>1.875</v>
      </c>
    </row>
    <row r="38" spans="1:245" s="73" customFormat="1" ht="21" customHeight="1">
      <c r="A38" s="84">
        <v>33</v>
      </c>
      <c r="B38" s="67" t="s">
        <v>489</v>
      </c>
      <c r="C38" s="68" t="s">
        <v>1601</v>
      </c>
      <c r="D38" s="85" t="s">
        <v>241</v>
      </c>
      <c r="E38" s="70">
        <v>2</v>
      </c>
      <c r="F38" s="87">
        <v>8.5000000000000006E-2</v>
      </c>
      <c r="G38" s="65" t="s">
        <v>242</v>
      </c>
      <c r="H38" s="71" t="s">
        <v>243</v>
      </c>
      <c r="I38" s="72">
        <v>18</v>
      </c>
      <c r="J38" s="72">
        <v>18</v>
      </c>
      <c r="K38" s="85"/>
      <c r="L38" s="68" t="s">
        <v>1601</v>
      </c>
      <c r="M38" s="73" t="s">
        <v>241</v>
      </c>
      <c r="Q38" s="73">
        <f t="shared" si="0"/>
        <v>36</v>
      </c>
      <c r="R38" s="42">
        <f t="shared" si="1"/>
        <v>1.53</v>
      </c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</row>
    <row r="39" spans="1:245" s="73" customFormat="1" ht="21" customHeight="1">
      <c r="A39" s="84">
        <v>34</v>
      </c>
      <c r="B39" s="67" t="s">
        <v>1602</v>
      </c>
      <c r="C39" s="68" t="s">
        <v>1603</v>
      </c>
      <c r="D39" s="85" t="s">
        <v>241</v>
      </c>
      <c r="E39" s="70">
        <v>0.4</v>
      </c>
      <c r="F39" s="89">
        <v>0.2</v>
      </c>
      <c r="G39" s="65" t="s">
        <v>242</v>
      </c>
      <c r="H39" s="71" t="s">
        <v>243</v>
      </c>
      <c r="I39" s="72">
        <v>7</v>
      </c>
      <c r="J39" s="72">
        <v>7</v>
      </c>
      <c r="K39" s="85"/>
      <c r="L39" s="68" t="s">
        <v>1603</v>
      </c>
      <c r="M39" s="73" t="s">
        <v>241</v>
      </c>
      <c r="N39" s="88"/>
      <c r="Q39" s="73">
        <f t="shared" si="0"/>
        <v>2.8</v>
      </c>
      <c r="R39" s="42">
        <f t="shared" si="1"/>
        <v>1.4</v>
      </c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</row>
    <row r="40" spans="1:245" s="73" customFormat="1" ht="21" customHeight="1">
      <c r="A40" s="84">
        <v>35</v>
      </c>
      <c r="B40" s="67" t="s">
        <v>1395</v>
      </c>
      <c r="C40" s="68" t="s">
        <v>1604</v>
      </c>
      <c r="D40" s="85" t="s">
        <v>241</v>
      </c>
      <c r="E40" s="70">
        <v>2.2999999999999998</v>
      </c>
      <c r="F40" s="89">
        <v>2</v>
      </c>
      <c r="G40" s="65" t="s">
        <v>242</v>
      </c>
      <c r="H40" s="71" t="s">
        <v>243</v>
      </c>
      <c r="I40" s="72">
        <v>13</v>
      </c>
      <c r="J40" s="72">
        <v>13</v>
      </c>
      <c r="K40" s="85"/>
      <c r="L40" s="68" t="s">
        <v>1604</v>
      </c>
      <c r="M40" s="73" t="s">
        <v>241</v>
      </c>
      <c r="Q40" s="73">
        <f t="shared" si="0"/>
        <v>29.9</v>
      </c>
      <c r="R40" s="42">
        <f t="shared" si="1"/>
        <v>26</v>
      </c>
    </row>
    <row r="41" spans="1:245" s="73" customFormat="1" ht="21" customHeight="1">
      <c r="A41" s="90">
        <v>36</v>
      </c>
      <c r="B41" s="91" t="s">
        <v>1605</v>
      </c>
      <c r="C41" s="92" t="s">
        <v>1606</v>
      </c>
      <c r="D41" s="93" t="s">
        <v>241</v>
      </c>
      <c r="E41" s="94">
        <v>0.06</v>
      </c>
      <c r="F41" s="94">
        <v>0.06</v>
      </c>
      <c r="G41" s="64" t="s">
        <v>242</v>
      </c>
      <c r="H41" s="95" t="s">
        <v>243</v>
      </c>
      <c r="I41" s="96">
        <v>18</v>
      </c>
      <c r="J41" s="96">
        <v>18</v>
      </c>
      <c r="K41" s="93"/>
      <c r="L41" s="92" t="s">
        <v>1606</v>
      </c>
      <c r="M41" s="73" t="s">
        <v>241</v>
      </c>
      <c r="Q41" s="73">
        <f t="shared" si="0"/>
        <v>1.08</v>
      </c>
      <c r="R41" s="42">
        <f t="shared" si="1"/>
        <v>1.08</v>
      </c>
    </row>
    <row r="42" spans="1:245">
      <c r="A42" s="45"/>
      <c r="B42" s="45"/>
      <c r="C42" s="45"/>
      <c r="D42" s="45"/>
      <c r="E42" s="45"/>
      <c r="F42" s="45"/>
      <c r="G42" s="45"/>
      <c r="H42" s="46"/>
      <c r="I42" s="45"/>
      <c r="J42" s="45"/>
      <c r="K42" s="45"/>
      <c r="L42" s="45"/>
      <c r="M42" s="47"/>
      <c r="N42" s="47"/>
      <c r="O42" s="47"/>
      <c r="P42" s="47"/>
      <c r="Q42" s="45"/>
      <c r="R42" s="45"/>
    </row>
    <row r="43" spans="1:245">
      <c r="A43" s="45"/>
      <c r="B43" s="48" t="s">
        <v>1092</v>
      </c>
      <c r="C43" s="49">
        <f>C44+C45+C46+C47</f>
        <v>1027420.2137054401</v>
      </c>
      <c r="D43" s="45"/>
      <c r="E43" s="45"/>
      <c r="F43" s="45"/>
      <c r="G43" s="45"/>
      <c r="H43" s="46"/>
      <c r="I43" s="45"/>
      <c r="J43" s="45"/>
      <c r="K43" s="45"/>
      <c r="L43" s="45"/>
      <c r="M43" s="47"/>
      <c r="N43" s="47"/>
      <c r="O43" s="47"/>
      <c r="P43" s="47"/>
      <c r="Q43" s="45"/>
      <c r="R43" s="50">
        <f>SUM(R6:R42)</f>
        <v>7617.73</v>
      </c>
    </row>
    <row r="44" spans="1:245">
      <c r="A44" s="45"/>
      <c r="B44" s="51" t="s">
        <v>1608</v>
      </c>
      <c r="C44" s="49">
        <v>645000.56999999995</v>
      </c>
      <c r="D44" s="45"/>
      <c r="E44" s="45"/>
      <c r="F44" s="45"/>
      <c r="G44" s="45"/>
      <c r="H44" s="46"/>
      <c r="I44" s="45"/>
      <c r="J44" s="45"/>
      <c r="K44" s="45"/>
      <c r="L44" s="45"/>
      <c r="M44" s="47"/>
      <c r="N44" s="47"/>
      <c r="O44" s="47"/>
      <c r="P44" s="47"/>
      <c r="Q44" s="45"/>
      <c r="R44" s="45"/>
    </row>
    <row r="45" spans="1:245">
      <c r="A45" s="45"/>
      <c r="B45" s="51" t="s">
        <v>247</v>
      </c>
      <c r="C45" s="49">
        <v>292724.51631701301</v>
      </c>
      <c r="D45" s="45"/>
      <c r="E45" s="45"/>
      <c r="F45" s="45"/>
      <c r="G45" s="45"/>
      <c r="H45" s="46"/>
      <c r="I45" s="45"/>
      <c r="J45" s="45"/>
      <c r="K45" s="45"/>
      <c r="L45" s="45"/>
      <c r="M45" s="47"/>
      <c r="N45" s="47"/>
      <c r="O45" s="47"/>
      <c r="P45" s="47"/>
      <c r="Q45" s="45"/>
      <c r="R45" s="45"/>
    </row>
    <row r="46" spans="1:245">
      <c r="A46" s="45"/>
      <c r="B46" s="51" t="s">
        <v>1094</v>
      </c>
      <c r="C46" s="49"/>
      <c r="D46" s="45"/>
      <c r="E46" s="45"/>
      <c r="F46" s="45"/>
      <c r="G46" s="45"/>
      <c r="H46" s="46"/>
      <c r="I46" s="45"/>
      <c r="J46" s="45"/>
      <c r="K46" s="45"/>
      <c r="L46" s="45"/>
      <c r="M46" s="47"/>
      <c r="N46" s="47"/>
      <c r="O46" s="47"/>
      <c r="P46" s="47"/>
      <c r="Q46" s="45"/>
      <c r="R46" s="45"/>
    </row>
    <row r="47" spans="1:245">
      <c r="A47" s="45"/>
      <c r="B47" s="51" t="s">
        <v>1095</v>
      </c>
      <c r="C47" s="49">
        <v>89695.127388427194</v>
      </c>
      <c r="D47" s="45"/>
      <c r="E47" s="45"/>
      <c r="F47" s="45"/>
      <c r="G47" s="45"/>
      <c r="H47" s="46"/>
      <c r="I47" s="45"/>
      <c r="J47" s="45"/>
      <c r="K47" s="45"/>
      <c r="L47" s="45"/>
      <c r="M47" s="47"/>
      <c r="N47" s="47"/>
      <c r="O47" s="47"/>
      <c r="P47" s="47"/>
      <c r="Q47" s="45"/>
      <c r="R47" s="45"/>
    </row>
    <row r="48" spans="1:245">
      <c r="A48" s="45"/>
      <c r="B48" s="48" t="s">
        <v>233</v>
      </c>
      <c r="C48" s="49">
        <v>1012812.25822514</v>
      </c>
      <c r="D48" s="45"/>
      <c r="E48" s="45"/>
      <c r="F48" s="45"/>
      <c r="G48" s="45"/>
      <c r="H48" s="46"/>
      <c r="I48" s="45"/>
      <c r="J48" s="45"/>
      <c r="K48" s="45"/>
      <c r="L48" s="45"/>
      <c r="M48" s="47"/>
      <c r="N48" s="47"/>
      <c r="O48" s="47"/>
      <c r="P48" s="47"/>
      <c r="Q48" s="45"/>
      <c r="R48" s="45"/>
    </row>
    <row r="49" spans="1:18">
      <c r="A49" s="45"/>
      <c r="B49" s="48" t="s">
        <v>998</v>
      </c>
      <c r="C49" s="49">
        <f>C43-C48</f>
        <v>14607.955480300099</v>
      </c>
      <c r="D49" s="45"/>
      <c r="E49" s="45"/>
      <c r="F49" s="45"/>
      <c r="G49" s="45"/>
      <c r="H49" s="46"/>
      <c r="I49" s="45"/>
      <c r="J49" s="45"/>
      <c r="K49" s="45"/>
      <c r="L49" s="45"/>
      <c r="M49" s="47"/>
      <c r="N49" s="47"/>
      <c r="O49" s="47"/>
      <c r="P49" s="47"/>
      <c r="Q49" s="45"/>
      <c r="R49" s="45"/>
    </row>
    <row r="50" spans="1:18">
      <c r="A50" s="45"/>
      <c r="B50" s="48" t="s">
        <v>999</v>
      </c>
      <c r="C50" s="49">
        <v>7617.73</v>
      </c>
      <c r="D50" s="45"/>
      <c r="E50" s="45"/>
      <c r="F50" s="45"/>
      <c r="G50" s="45"/>
      <c r="H50" s="46"/>
      <c r="I50" s="45"/>
      <c r="J50" s="45"/>
      <c r="K50" s="45"/>
      <c r="L50" s="45"/>
      <c r="M50" s="47"/>
      <c r="N50" s="47"/>
      <c r="O50" s="47"/>
      <c r="P50" s="47"/>
      <c r="Q50" s="45"/>
      <c r="R50" s="45"/>
    </row>
  </sheetData>
  <autoFilter ref="A5:IK41"/>
  <mergeCells count="3">
    <mergeCell ref="A1:K1"/>
    <mergeCell ref="A3:K3"/>
    <mergeCell ref="M4:P4"/>
  </mergeCells>
  <phoneticPr fontId="21" type="noConversion"/>
  <printOptions horizontalCentered="1"/>
  <pageMargins left="0.35433070866141703" right="0.35433070866141703" top="0.511811023622047" bottom="0.55118110236220497" header="0" footer="0.43307086614173201"/>
  <pageSetup paperSize="9" scale="88" fitToHeight="0" orientation="portrait" horizontalDpi="300" verticalDpi="300"/>
  <headerFooter alignWithMargins="0">
    <oddFooter>&amp;C&amp;"宋体,加粗"&amp;10共&amp;N页第&amp;P页</oddFooter>
  </headerFooter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  <pageSetUpPr fitToPage="1"/>
  </sheetPr>
  <dimension ref="A1:H38"/>
  <sheetViews>
    <sheetView zoomScale="85" zoomScaleNormal="85" workbookViewId="0">
      <pane xSplit="2" ySplit="4" topLeftCell="C5" activePane="bottomRight" state="frozen"/>
      <selection pane="topRight"/>
      <selection pane="bottomLeft"/>
      <selection pane="bottomRight" activeCell="F10" sqref="F10"/>
    </sheetView>
  </sheetViews>
  <sheetFormatPr defaultColWidth="9" defaultRowHeight="15.75" customHeight="1"/>
  <cols>
    <col min="1" max="1" width="4.625" style="54" customWidth="1"/>
    <col min="2" max="2" width="17.625" style="56" customWidth="1"/>
    <col min="3" max="3" width="9.375" style="56" customWidth="1"/>
    <col min="4" max="4" width="9.625" style="56" customWidth="1"/>
    <col min="5" max="5" width="9.5" style="54" customWidth="1"/>
    <col min="6" max="6" width="12.125" style="56" customWidth="1"/>
    <col min="7" max="7" width="7.25" style="56" customWidth="1"/>
    <col min="8" max="8" width="10.875" style="57" customWidth="1"/>
    <col min="9" max="16384" width="9" style="56"/>
  </cols>
  <sheetData>
    <row r="1" spans="1:8" s="52" customFormat="1" ht="25.5" customHeight="1">
      <c r="A1" s="335" t="s">
        <v>1639</v>
      </c>
      <c r="B1" s="335"/>
      <c r="C1" s="335"/>
      <c r="D1" s="335"/>
      <c r="E1" s="335"/>
      <c r="F1" s="335"/>
      <c r="G1" s="335"/>
      <c r="H1" s="335"/>
    </row>
    <row r="2" spans="1:8" s="309" customFormat="1" ht="15.75" customHeight="1">
      <c r="A2" s="235"/>
      <c r="B2" s="235"/>
      <c r="C2" s="235"/>
      <c r="D2" s="235"/>
      <c r="E2" s="235"/>
      <c r="F2" s="235"/>
      <c r="G2" s="235"/>
      <c r="H2" s="235"/>
    </row>
    <row r="3" spans="1:8" s="304" customFormat="1" ht="15.75" customHeight="1">
      <c r="A3" s="375" t="s">
        <v>1633</v>
      </c>
      <c r="B3" s="351" t="s">
        <v>1634</v>
      </c>
      <c r="C3" s="351" t="s">
        <v>227</v>
      </c>
      <c r="D3" s="378" t="s">
        <v>1635</v>
      </c>
      <c r="E3" s="352" t="s">
        <v>229</v>
      </c>
      <c r="F3" s="352" t="s">
        <v>1626</v>
      </c>
      <c r="G3" s="378" t="s">
        <v>1636</v>
      </c>
      <c r="H3" s="243" t="s">
        <v>221</v>
      </c>
    </row>
    <row r="4" spans="1:8" s="304" customFormat="1" ht="15.75" customHeight="1">
      <c r="A4" s="376"/>
      <c r="B4" s="351"/>
      <c r="C4" s="351"/>
      <c r="D4" s="353"/>
      <c r="E4" s="354"/>
      <c r="F4" s="354"/>
      <c r="G4" s="353"/>
      <c r="H4" s="46" t="s">
        <v>1628</v>
      </c>
    </row>
    <row r="5" spans="1:8" s="307" customFormat="1" ht="15.75" customHeight="1">
      <c r="A5" s="305" t="s">
        <v>238</v>
      </c>
      <c r="B5" s="48" t="s">
        <v>222</v>
      </c>
      <c r="C5" s="247" t="s">
        <v>1609</v>
      </c>
      <c r="D5" s="248" t="s">
        <v>997</v>
      </c>
      <c r="E5" s="245" t="s">
        <v>242</v>
      </c>
      <c r="F5" s="259">
        <v>2620</v>
      </c>
      <c r="G5" s="250" t="s">
        <v>243</v>
      </c>
      <c r="H5" s="254">
        <v>1</v>
      </c>
    </row>
    <row r="6" spans="1:8" s="309" customFormat="1" ht="15.75" customHeight="1">
      <c r="A6" s="305"/>
      <c r="B6" s="312"/>
      <c r="C6" s="312"/>
      <c r="D6" s="45"/>
      <c r="E6" s="46"/>
      <c r="F6" s="45"/>
      <c r="G6" s="45"/>
      <c r="H6" s="260"/>
    </row>
    <row r="7" spans="1:8" s="309" customFormat="1" ht="15.75" customHeight="1">
      <c r="A7" s="305"/>
      <c r="B7" s="312"/>
      <c r="C7" s="312"/>
      <c r="D7" s="45"/>
      <c r="E7" s="46"/>
      <c r="F7" s="45"/>
      <c r="G7" s="45"/>
      <c r="H7" s="260"/>
    </row>
    <row r="8" spans="1:8" s="309" customFormat="1" ht="15.75" customHeight="1">
      <c r="A8" s="305"/>
      <c r="B8" s="312"/>
      <c r="C8" s="312"/>
      <c r="D8" s="45"/>
      <c r="E8" s="46"/>
      <c r="F8" s="45"/>
      <c r="G8" s="45"/>
      <c r="H8" s="260"/>
    </row>
    <row r="9" spans="1:8" s="309" customFormat="1" ht="15.75" customHeight="1">
      <c r="A9" s="305"/>
      <c r="B9" s="313"/>
      <c r="C9" s="313"/>
      <c r="D9" s="45"/>
      <c r="E9" s="46"/>
      <c r="F9" s="45"/>
      <c r="G9" s="45"/>
      <c r="H9" s="260"/>
    </row>
    <row r="10" spans="1:8" s="309" customFormat="1" ht="15.75" customHeight="1">
      <c r="A10" s="346" t="s">
        <v>223</v>
      </c>
      <c r="B10" s="347"/>
      <c r="C10" s="255"/>
      <c r="D10" s="45"/>
      <c r="E10" s="46"/>
      <c r="F10" s="49">
        <f>SUM(F5:F9)</f>
        <v>2620</v>
      </c>
      <c r="G10" s="45"/>
      <c r="H10" s="256">
        <f>SUM(H5:H9)</f>
        <v>1</v>
      </c>
    </row>
    <row r="11" spans="1:8" s="309" customFormat="1" ht="15.75" customHeight="1">
      <c r="A11" s="304"/>
      <c r="E11" s="304"/>
      <c r="H11" s="314"/>
    </row>
    <row r="12" spans="1:8" ht="15.75" customHeight="1">
      <c r="A12" s="78"/>
      <c r="B12" s="79"/>
      <c r="C12" s="79"/>
      <c r="D12" s="79"/>
      <c r="E12" s="78"/>
      <c r="F12" s="79"/>
      <c r="G12" s="79"/>
      <c r="H12" s="80"/>
    </row>
    <row r="13" spans="1:8" ht="15.75" customHeight="1">
      <c r="A13" s="78"/>
      <c r="B13" s="79"/>
      <c r="C13" s="79"/>
      <c r="D13" s="79"/>
      <c r="E13" s="78"/>
      <c r="F13" s="79"/>
      <c r="G13" s="79"/>
      <c r="H13" s="80"/>
    </row>
    <row r="14" spans="1:8" ht="15.75" customHeight="1">
      <c r="A14" s="78"/>
      <c r="B14" s="79"/>
      <c r="C14" s="79"/>
      <c r="D14" s="79"/>
      <c r="E14" s="78"/>
      <c r="F14" s="79"/>
      <c r="G14" s="79"/>
      <c r="H14" s="80"/>
    </row>
    <row r="15" spans="1:8" ht="15.75" customHeight="1">
      <c r="A15" s="78"/>
      <c r="B15" s="79"/>
      <c r="C15" s="79"/>
      <c r="D15" s="79"/>
      <c r="E15" s="78"/>
      <c r="F15" s="79"/>
      <c r="G15" s="79"/>
      <c r="H15" s="80"/>
    </row>
    <row r="16" spans="1:8" ht="15.75" customHeight="1">
      <c r="A16" s="78"/>
      <c r="B16" s="79"/>
      <c r="C16" s="79"/>
      <c r="D16" s="79"/>
      <c r="E16" s="78"/>
      <c r="F16" s="79"/>
      <c r="G16" s="79"/>
      <c r="H16" s="80"/>
    </row>
    <row r="17" spans="1:8" ht="15.75" customHeight="1">
      <c r="A17" s="78"/>
      <c r="B17" s="79"/>
      <c r="C17" s="79"/>
      <c r="D17" s="79"/>
      <c r="E17" s="78"/>
      <c r="F17" s="79"/>
      <c r="G17" s="79"/>
      <c r="H17" s="80"/>
    </row>
    <row r="18" spans="1:8" ht="15.75" customHeight="1">
      <c r="A18" s="78"/>
      <c r="B18" s="79"/>
      <c r="C18" s="79"/>
      <c r="D18" s="79"/>
      <c r="E18" s="78"/>
      <c r="F18" s="79"/>
      <c r="G18" s="79"/>
      <c r="H18" s="80"/>
    </row>
    <row r="19" spans="1:8" ht="15.75" customHeight="1">
      <c r="A19" s="78"/>
      <c r="B19" s="79"/>
      <c r="C19" s="79"/>
      <c r="D19" s="79"/>
      <c r="E19" s="78"/>
      <c r="F19" s="79"/>
      <c r="G19" s="79"/>
      <c r="H19" s="80"/>
    </row>
    <row r="20" spans="1:8" ht="15.75" customHeight="1">
      <c r="A20" s="78"/>
      <c r="B20" s="79"/>
      <c r="C20" s="79"/>
      <c r="D20" s="79"/>
      <c r="E20" s="78"/>
      <c r="F20" s="79"/>
      <c r="G20" s="79"/>
      <c r="H20" s="80"/>
    </row>
    <row r="21" spans="1:8" ht="15.75" customHeight="1">
      <c r="A21" s="78"/>
      <c r="B21" s="79"/>
      <c r="C21" s="79"/>
      <c r="D21" s="79"/>
      <c r="E21" s="78"/>
      <c r="F21" s="79"/>
      <c r="G21" s="79"/>
      <c r="H21" s="80"/>
    </row>
    <row r="22" spans="1:8" ht="15.75" customHeight="1">
      <c r="A22" s="78"/>
      <c r="B22" s="79"/>
      <c r="C22" s="79"/>
      <c r="D22" s="79"/>
      <c r="E22" s="78"/>
      <c r="F22" s="79"/>
      <c r="G22" s="79"/>
      <c r="H22" s="80"/>
    </row>
    <row r="23" spans="1:8" ht="15.75" customHeight="1">
      <c r="A23" s="78"/>
      <c r="B23" s="79"/>
      <c r="C23" s="79"/>
      <c r="D23" s="79"/>
      <c r="E23" s="78"/>
      <c r="F23" s="79"/>
      <c r="G23" s="79"/>
      <c r="H23" s="80"/>
    </row>
    <row r="24" spans="1:8" ht="15.75" customHeight="1">
      <c r="A24" s="78"/>
      <c r="B24" s="79"/>
      <c r="C24" s="79"/>
      <c r="D24" s="79"/>
      <c r="E24" s="78"/>
      <c r="F24" s="79"/>
      <c r="G24" s="79"/>
      <c r="H24" s="80"/>
    </row>
    <row r="25" spans="1:8" ht="15.75" customHeight="1">
      <c r="A25" s="78"/>
      <c r="B25" s="79"/>
      <c r="C25" s="79"/>
      <c r="D25" s="79"/>
      <c r="E25" s="78"/>
      <c r="F25" s="79"/>
      <c r="G25" s="79"/>
      <c r="H25" s="80"/>
    </row>
    <row r="26" spans="1:8" ht="15.75" customHeight="1">
      <c r="A26" s="78"/>
      <c r="B26" s="79"/>
      <c r="C26" s="79"/>
      <c r="D26" s="79"/>
      <c r="E26" s="78"/>
      <c r="F26" s="79"/>
      <c r="G26" s="79"/>
      <c r="H26" s="80"/>
    </row>
    <row r="27" spans="1:8" ht="15.75" customHeight="1">
      <c r="A27" s="78"/>
      <c r="B27" s="79"/>
      <c r="C27" s="79"/>
      <c r="D27" s="79"/>
      <c r="E27" s="78"/>
      <c r="F27" s="79"/>
      <c r="G27" s="79"/>
      <c r="H27" s="80"/>
    </row>
    <row r="28" spans="1:8" ht="15.75" customHeight="1">
      <c r="A28" s="78"/>
      <c r="B28" s="79"/>
      <c r="C28" s="79"/>
      <c r="D28" s="79"/>
      <c r="E28" s="78"/>
      <c r="F28" s="79"/>
      <c r="G28" s="79"/>
      <c r="H28" s="80"/>
    </row>
    <row r="29" spans="1:8" ht="15.75" customHeight="1">
      <c r="A29" s="78"/>
      <c r="B29" s="79"/>
      <c r="C29" s="79"/>
      <c r="D29" s="79"/>
      <c r="E29" s="78"/>
      <c r="F29" s="79"/>
      <c r="G29" s="79"/>
      <c r="H29" s="80"/>
    </row>
    <row r="30" spans="1:8" ht="15.75" customHeight="1">
      <c r="A30" s="78"/>
      <c r="B30" s="79"/>
      <c r="C30" s="79"/>
      <c r="D30" s="79"/>
      <c r="E30" s="78"/>
      <c r="F30" s="79"/>
      <c r="G30" s="79"/>
      <c r="H30" s="80"/>
    </row>
    <row r="31" spans="1:8" ht="15.75" customHeight="1">
      <c r="A31" s="78"/>
      <c r="B31" s="79"/>
      <c r="C31" s="79"/>
      <c r="D31" s="79"/>
      <c r="E31" s="78"/>
      <c r="F31" s="79"/>
      <c r="G31" s="79"/>
      <c r="H31" s="80"/>
    </row>
    <row r="32" spans="1:8" ht="15.75" customHeight="1">
      <c r="A32" s="78"/>
      <c r="B32" s="79"/>
      <c r="C32" s="79"/>
      <c r="D32" s="79"/>
      <c r="E32" s="78"/>
      <c r="F32" s="79"/>
      <c r="G32" s="79"/>
      <c r="H32" s="80"/>
    </row>
    <row r="33" spans="1:8" ht="15.75" customHeight="1">
      <c r="A33" s="78"/>
      <c r="B33" s="79"/>
      <c r="C33" s="79"/>
      <c r="D33" s="79"/>
      <c r="E33" s="78"/>
      <c r="F33" s="79"/>
      <c r="G33" s="79"/>
      <c r="H33" s="80"/>
    </row>
    <row r="34" spans="1:8" ht="15.75" customHeight="1">
      <c r="A34" s="78"/>
      <c r="B34" s="79"/>
      <c r="C34" s="79"/>
      <c r="D34" s="79"/>
      <c r="E34" s="78"/>
      <c r="F34" s="79"/>
      <c r="G34" s="79"/>
      <c r="H34" s="80"/>
    </row>
    <row r="35" spans="1:8" ht="15.75" customHeight="1">
      <c r="A35" s="78"/>
      <c r="B35" s="79"/>
      <c r="C35" s="79"/>
      <c r="D35" s="79"/>
      <c r="E35" s="78"/>
      <c r="F35" s="79"/>
      <c r="G35" s="79"/>
      <c r="H35" s="80"/>
    </row>
    <row r="36" spans="1:8" ht="15.75" customHeight="1">
      <c r="A36" s="78"/>
      <c r="B36" s="79"/>
      <c r="C36" s="79"/>
      <c r="D36" s="79"/>
      <c r="E36" s="78"/>
      <c r="F36" s="79"/>
      <c r="G36" s="79"/>
      <c r="H36" s="80"/>
    </row>
    <row r="37" spans="1:8" ht="15.75" customHeight="1">
      <c r="A37" s="78"/>
      <c r="B37" s="79"/>
      <c r="C37" s="79"/>
      <c r="D37" s="79"/>
      <c r="E37" s="78"/>
      <c r="F37" s="79"/>
      <c r="G37" s="79"/>
      <c r="H37" s="80"/>
    </row>
    <row r="38" spans="1:8" ht="15.75" customHeight="1">
      <c r="A38" s="78"/>
      <c r="B38" s="79"/>
      <c r="C38" s="79"/>
      <c r="D38" s="79"/>
      <c r="E38" s="78"/>
      <c r="F38" s="79"/>
      <c r="G38" s="79"/>
      <c r="H38" s="80"/>
    </row>
  </sheetData>
  <mergeCells count="9">
    <mergeCell ref="A10:B10"/>
    <mergeCell ref="A3:A4"/>
    <mergeCell ref="B3:B4"/>
    <mergeCell ref="A1:H1"/>
    <mergeCell ref="C3:C4"/>
    <mergeCell ref="D3:D4"/>
    <mergeCell ref="E3:E4"/>
    <mergeCell ref="F3:F4"/>
    <mergeCell ref="G3:G4"/>
  </mergeCells>
  <phoneticPr fontId="21" type="noConversion"/>
  <printOptions horizontalCentered="1"/>
  <pageMargins left="0.74803149606299202" right="0.74803149606299202" top="0.78740157480314998" bottom="0.59055118110236204" header="1.25" footer="0.511811023622047"/>
  <pageSetup paperSize="9" fitToHeight="0" orientation="landscape" blackAndWhite="1" useFirstPageNumber="1"/>
  <headerFooter scaleWithDoc="0">
    <oddHeader>&amp;R&amp;"宋体,常规"&amp;10第&amp;"Arial Narrow,常规"&amp;P&amp;"宋体,常规"页，共&amp;"Arial Narrow,常规"&amp;N&amp;"宋体,常规"页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5"/>
  <sheetViews>
    <sheetView workbookViewId="0">
      <selection activeCell="J222" sqref="I222:J222"/>
    </sheetView>
  </sheetViews>
  <sheetFormatPr defaultColWidth="9" defaultRowHeight="15.75"/>
  <cols>
    <col min="1" max="1" width="6" style="11" customWidth="1"/>
    <col min="2" max="2" width="18.125" style="11" customWidth="1"/>
    <col min="3" max="3" width="14.75" style="11" customWidth="1"/>
    <col min="4" max="5" width="9.375" style="11" customWidth="1"/>
    <col min="6" max="6" width="8.625" style="11" customWidth="1"/>
    <col min="7" max="7" width="8.375" style="11" customWidth="1"/>
    <col min="8" max="8" width="5.75" style="15" customWidth="1"/>
    <col min="9" max="9" width="8.125" style="11" customWidth="1"/>
    <col min="10" max="10" width="7.875" style="11" customWidth="1"/>
    <col min="11" max="12" width="7.5" style="11" customWidth="1"/>
    <col min="13" max="16" width="7.5" style="16" customWidth="1"/>
    <col min="17" max="17" width="7.5" style="11" customWidth="1"/>
    <col min="18" max="18" width="9.125" style="11" customWidth="1"/>
    <col min="19" max="19" width="7.5" style="11" customWidth="1"/>
    <col min="20" max="32" width="9" style="11"/>
    <col min="33" max="224" width="8.625" style="11"/>
    <col min="225" max="245" width="9" style="11"/>
    <col min="246" max="16384" width="9" style="17"/>
  </cols>
  <sheetData>
    <row r="1" spans="1:256" s="11" customFormat="1" ht="30" customHeight="1">
      <c r="A1" s="340" t="s">
        <v>1610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M1" s="16"/>
      <c r="N1" s="16"/>
      <c r="O1" s="16"/>
      <c r="P1" s="16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</row>
    <row r="2" spans="1:256" s="11" customFormat="1" ht="12" customHeight="1">
      <c r="A2" s="18"/>
      <c r="B2" s="18"/>
      <c r="C2" s="18"/>
      <c r="D2" s="18"/>
      <c r="E2" s="18"/>
      <c r="F2" s="18"/>
      <c r="G2" s="18"/>
      <c r="H2" s="19"/>
      <c r="I2" s="20"/>
      <c r="K2" s="21" t="s">
        <v>822</v>
      </c>
      <c r="M2" s="16"/>
      <c r="N2" s="16"/>
      <c r="O2" s="16"/>
      <c r="P2" s="16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</row>
    <row r="3" spans="1:256" s="11" customFormat="1" ht="12" customHeight="1">
      <c r="A3" s="357" t="str">
        <f>[13]债券!A3</f>
        <v>评估基准日：2025年7月31日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  <c r="M3" s="16"/>
      <c r="N3" s="16"/>
      <c r="O3" s="16"/>
      <c r="P3" s="16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</row>
    <row r="4" spans="1:256" s="12" customFormat="1" ht="18" customHeight="1">
      <c r="A4" s="12" t="str">
        <f>[13]其他应收款!A4</f>
        <v>被评估单位名称：中地装张家口探矿机械有限公司</v>
      </c>
      <c r="H4" s="23"/>
      <c r="J4" s="24"/>
      <c r="K4" s="25" t="s">
        <v>1083</v>
      </c>
      <c r="L4" s="24"/>
      <c r="M4" s="358" t="s">
        <v>1084</v>
      </c>
      <c r="N4" s="359"/>
      <c r="O4" s="359"/>
      <c r="P4" s="360"/>
    </row>
    <row r="5" spans="1:256" s="13" customFormat="1" ht="36.75" customHeight="1">
      <c r="A5" s="27" t="s">
        <v>825</v>
      </c>
      <c r="B5" s="27" t="s">
        <v>826</v>
      </c>
      <c r="C5" s="27" t="s">
        <v>827</v>
      </c>
      <c r="D5" s="28" t="s">
        <v>828</v>
      </c>
      <c r="E5" s="28" t="s">
        <v>1085</v>
      </c>
      <c r="F5" s="29" t="s">
        <v>830</v>
      </c>
      <c r="G5" s="28" t="s">
        <v>1086</v>
      </c>
      <c r="H5" s="27" t="s">
        <v>832</v>
      </c>
      <c r="I5" s="28" t="s">
        <v>1087</v>
      </c>
      <c r="J5" s="27" t="s">
        <v>834</v>
      </c>
      <c r="K5" s="27" t="s">
        <v>835</v>
      </c>
      <c r="L5" s="27" t="s">
        <v>836</v>
      </c>
      <c r="M5" s="30" t="s">
        <v>1088</v>
      </c>
      <c r="N5" s="27" t="s">
        <v>1089</v>
      </c>
      <c r="O5" s="27" t="s">
        <v>1090</v>
      </c>
      <c r="P5" s="27" t="s">
        <v>1091</v>
      </c>
      <c r="R5" s="29" t="s">
        <v>841</v>
      </c>
    </row>
    <row r="6" spans="1:256" s="14" customFormat="1" ht="21" customHeight="1">
      <c r="A6" s="31">
        <v>1</v>
      </c>
      <c r="B6" s="32" t="s">
        <v>222</v>
      </c>
      <c r="C6" s="33" t="s">
        <v>1609</v>
      </c>
      <c r="D6" s="34" t="s">
        <v>997</v>
      </c>
      <c r="E6" s="35">
        <v>2620</v>
      </c>
      <c r="F6" s="35">
        <v>2620</v>
      </c>
      <c r="G6" s="36" t="s">
        <v>242</v>
      </c>
      <c r="H6" s="37" t="s">
        <v>243</v>
      </c>
      <c r="I6" s="38">
        <v>1</v>
      </c>
      <c r="J6" s="39">
        <v>1</v>
      </c>
      <c r="K6" s="40"/>
      <c r="L6" s="41" t="s">
        <v>997</v>
      </c>
      <c r="P6" s="14">
        <v>1</v>
      </c>
      <c r="Q6" s="14">
        <f>E6*I6</f>
        <v>2620</v>
      </c>
      <c r="R6" s="42">
        <f>F6*J6</f>
        <v>2620</v>
      </c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</row>
    <row r="7" spans="1:256" s="11" customFormat="1">
      <c r="A7" s="45"/>
      <c r="B7" s="45"/>
      <c r="C7" s="45"/>
      <c r="D7" s="45"/>
      <c r="E7" s="45"/>
      <c r="F7" s="45"/>
      <c r="G7" s="45"/>
      <c r="H7" s="46"/>
      <c r="I7" s="45"/>
      <c r="J7" s="45"/>
      <c r="K7" s="45"/>
      <c r="L7" s="45"/>
      <c r="M7" s="47"/>
      <c r="N7" s="47"/>
      <c r="O7" s="47"/>
      <c r="P7" s="47"/>
      <c r="Q7" s="45"/>
      <c r="R7" s="45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</row>
    <row r="8" spans="1:256" s="11" customFormat="1">
      <c r="A8" s="45"/>
      <c r="B8" s="48" t="s">
        <v>1092</v>
      </c>
      <c r="C8" s="49">
        <f>C9+C10+C11+C12</f>
        <v>133461.9</v>
      </c>
      <c r="D8" s="45"/>
      <c r="E8" s="45"/>
      <c r="F8" s="45"/>
      <c r="G8" s="45"/>
      <c r="H8" s="46"/>
      <c r="I8" s="45"/>
      <c r="J8" s="45"/>
      <c r="K8" s="45"/>
      <c r="L8" s="45"/>
      <c r="M8" s="47"/>
      <c r="N8" s="47"/>
      <c r="O8" s="47"/>
      <c r="P8" s="47"/>
      <c r="Q8" s="45"/>
      <c r="R8" s="50">
        <f>SUM(R6:R7)</f>
        <v>2620</v>
      </c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</row>
    <row r="9" spans="1:256" s="11" customFormat="1">
      <c r="A9" s="45"/>
      <c r="B9" s="51" t="s">
        <v>1608</v>
      </c>
      <c r="C9" s="49"/>
      <c r="D9" s="45"/>
      <c r="E9" s="45"/>
      <c r="F9" s="45"/>
      <c r="G9" s="45"/>
      <c r="H9" s="46"/>
      <c r="I9" s="45"/>
      <c r="J9" s="45"/>
      <c r="K9" s="45"/>
      <c r="L9" s="45"/>
      <c r="M9" s="47"/>
      <c r="N9" s="47"/>
      <c r="O9" s="47"/>
      <c r="P9" s="47"/>
      <c r="Q9" s="45"/>
      <c r="R9" s="45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</row>
    <row r="10" spans="1:256" s="11" customFormat="1">
      <c r="A10" s="45"/>
      <c r="B10" s="51" t="s">
        <v>247</v>
      </c>
      <c r="C10" s="49"/>
      <c r="D10" s="45"/>
      <c r="E10" s="45"/>
      <c r="F10" s="45"/>
      <c r="G10" s="45"/>
      <c r="H10" s="46"/>
      <c r="I10" s="45"/>
      <c r="J10" s="45"/>
      <c r="K10" s="45"/>
      <c r="L10" s="45"/>
      <c r="M10" s="47"/>
      <c r="N10" s="47"/>
      <c r="O10" s="47"/>
      <c r="P10" s="47"/>
      <c r="Q10" s="45"/>
      <c r="R10" s="45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</row>
    <row r="11" spans="1:256" s="11" customFormat="1">
      <c r="A11" s="45"/>
      <c r="B11" s="51" t="s">
        <v>1094</v>
      </c>
      <c r="C11" s="49"/>
      <c r="D11" s="45"/>
      <c r="E11" s="45"/>
      <c r="F11" s="45"/>
      <c r="G11" s="45"/>
      <c r="H11" s="46"/>
      <c r="I11" s="45"/>
      <c r="J11" s="45"/>
      <c r="K11" s="45"/>
      <c r="L11" s="45"/>
      <c r="M11" s="47"/>
      <c r="N11" s="47"/>
      <c r="O11" s="47"/>
      <c r="P11" s="47"/>
      <c r="Q11" s="45"/>
      <c r="R11" s="45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</row>
    <row r="12" spans="1:256" s="11" customFormat="1">
      <c r="A12" s="45"/>
      <c r="B12" s="51" t="s">
        <v>1095</v>
      </c>
      <c r="C12" s="49">
        <v>133461.9</v>
      </c>
      <c r="D12" s="45"/>
      <c r="E12" s="45"/>
      <c r="F12" s="45"/>
      <c r="G12" s="45"/>
      <c r="H12" s="46"/>
      <c r="I12" s="45"/>
      <c r="J12" s="45"/>
      <c r="K12" s="45"/>
      <c r="L12" s="45"/>
      <c r="M12" s="47"/>
      <c r="N12" s="47"/>
      <c r="O12" s="47"/>
      <c r="P12" s="47"/>
      <c r="Q12" s="45"/>
      <c r="R12" s="45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</row>
    <row r="13" spans="1:256" s="11" customFormat="1">
      <c r="A13" s="45"/>
      <c r="B13" s="48" t="s">
        <v>233</v>
      </c>
      <c r="C13" s="49">
        <v>125706.146938053</v>
      </c>
      <c r="D13" s="45"/>
      <c r="E13" s="45"/>
      <c r="F13" s="45"/>
      <c r="G13" s="45"/>
      <c r="H13" s="46"/>
      <c r="I13" s="45"/>
      <c r="J13" s="45"/>
      <c r="K13" s="45"/>
      <c r="L13" s="45"/>
      <c r="M13" s="47"/>
      <c r="N13" s="47"/>
      <c r="O13" s="47"/>
      <c r="P13" s="47"/>
      <c r="Q13" s="45"/>
      <c r="R13" s="45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</row>
    <row r="14" spans="1:256" s="11" customFormat="1">
      <c r="A14" s="45"/>
      <c r="B14" s="48" t="s">
        <v>998</v>
      </c>
      <c r="C14" s="49">
        <f>C8-C13</f>
        <v>7755.7530619469899</v>
      </c>
      <c r="D14" s="45"/>
      <c r="E14" s="45"/>
      <c r="F14" s="45"/>
      <c r="G14" s="45"/>
      <c r="H14" s="46"/>
      <c r="I14" s="45"/>
      <c r="J14" s="45"/>
      <c r="K14" s="45"/>
      <c r="L14" s="45"/>
      <c r="M14" s="47"/>
      <c r="N14" s="47"/>
      <c r="O14" s="47"/>
      <c r="P14" s="47"/>
      <c r="Q14" s="45"/>
      <c r="R14" s="45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</row>
    <row r="15" spans="1:256" s="11" customFormat="1">
      <c r="A15" s="45"/>
      <c r="B15" s="48" t="s">
        <v>999</v>
      </c>
      <c r="C15" s="49">
        <v>2620</v>
      </c>
      <c r="D15" s="45"/>
      <c r="E15" s="45"/>
      <c r="F15" s="45"/>
      <c r="G15" s="45"/>
      <c r="H15" s="46"/>
      <c r="I15" s="45"/>
      <c r="J15" s="45"/>
      <c r="K15" s="45"/>
      <c r="L15" s="45"/>
      <c r="M15" s="47"/>
      <c r="N15" s="47"/>
      <c r="O15" s="47"/>
      <c r="P15" s="47"/>
      <c r="Q15" s="45"/>
      <c r="R15" s="45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</row>
  </sheetData>
  <mergeCells count="3">
    <mergeCell ref="A1:K1"/>
    <mergeCell ref="A3:K3"/>
    <mergeCell ref="M4:P4"/>
  </mergeCells>
  <phoneticPr fontId="21" type="noConversion"/>
  <pageMargins left="0.75" right="0.75" top="1" bottom="1" header="0.51180555555555596" footer="0.51180555555555596"/>
  <pageSetup paperSize="9" orientation="portrait"/>
  <headerFooter alignWithMargins="0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showFormulas="1" workbookViewId="0">
      <selection activeCell="C1" sqref="C1"/>
    </sheetView>
  </sheetViews>
  <sheetFormatPr defaultColWidth="8.125" defaultRowHeight="12.75"/>
  <cols>
    <col min="1" max="1" width="26.875" style="1" customWidth="1"/>
    <col min="2" max="2" width="1.125" style="1" customWidth="1"/>
    <col min="3" max="3" width="28.875" style="1" customWidth="1"/>
    <col min="4" max="16384" width="8.125" style="1"/>
  </cols>
  <sheetData>
    <row r="1" spans="1:3" ht="15.75">
      <c r="A1" t="s">
        <v>1611</v>
      </c>
    </row>
    <row r="2" spans="1:3">
      <c r="A2" s="2" t="s">
        <v>1612</v>
      </c>
    </row>
    <row r="3" spans="1:3">
      <c r="A3" s="3" t="s">
        <v>1613</v>
      </c>
      <c r="C3" s="4" t="s">
        <v>1614</v>
      </c>
    </row>
    <row r="4" spans="1:3">
      <c r="A4" s="3">
        <v>3</v>
      </c>
    </row>
    <row r="7" spans="1:3">
      <c r="A7" s="5" t="s">
        <v>1615</v>
      </c>
    </row>
    <row r="8" spans="1:3">
      <c r="A8" s="6" t="s">
        <v>1616</v>
      </c>
    </row>
    <row r="9" spans="1:3">
      <c r="A9" s="7" t="s">
        <v>1617</v>
      </c>
    </row>
    <row r="10" spans="1:3">
      <c r="A10" s="6" t="s">
        <v>1618</v>
      </c>
    </row>
    <row r="11" spans="1:3">
      <c r="A11" s="8" t="s">
        <v>1619</v>
      </c>
    </row>
    <row r="14" spans="1:3">
      <c r="A14" s="4" t="s">
        <v>1620</v>
      </c>
    </row>
    <row r="17" spans="1:3">
      <c r="C17" s="4" t="s">
        <v>1621</v>
      </c>
    </row>
    <row r="20" spans="1:3">
      <c r="A20" s="9" t="s">
        <v>1622</v>
      </c>
    </row>
    <row r="26" spans="1:3">
      <c r="C26" s="10" t="s">
        <v>1623</v>
      </c>
    </row>
  </sheetData>
  <sheetProtection password="8863" sheet="1" objects="1"/>
  <phoneticPr fontId="2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</sheetPr>
  <dimension ref="A1:J110"/>
  <sheetViews>
    <sheetView workbookViewId="0">
      <pane xSplit="1" ySplit="6" topLeftCell="B15" activePane="bottomRight" state="frozen"/>
      <selection pane="topRight"/>
      <selection pane="bottomLeft"/>
      <selection pane="bottomRight" activeCell="B3" sqref="B3"/>
    </sheetView>
  </sheetViews>
  <sheetFormatPr defaultColWidth="9" defaultRowHeight="12.75"/>
  <cols>
    <col min="1" max="1" width="9.625" style="152" customWidth="1"/>
    <col min="2" max="2" width="41.125" style="152" customWidth="1"/>
    <col min="3" max="3" width="10.5" style="152" customWidth="1"/>
    <col min="4" max="5" width="11.875" style="152" customWidth="1"/>
    <col min="6" max="16384" width="9" style="152"/>
  </cols>
  <sheetData>
    <row r="1" spans="1:10" ht="27" customHeight="1">
      <c r="A1" s="209" t="s">
        <v>0</v>
      </c>
      <c r="B1" s="210"/>
      <c r="C1" s="210"/>
      <c r="D1" s="210"/>
      <c r="E1" s="210"/>
    </row>
    <row r="2" spans="1:10" ht="17.25" customHeight="1">
      <c r="A2" s="211" t="s">
        <v>1</v>
      </c>
      <c r="B2" s="212" t="s">
        <v>2</v>
      </c>
      <c r="C2" s="213"/>
      <c r="D2" s="213"/>
      <c r="E2" s="213"/>
      <c r="F2" s="155"/>
      <c r="G2" s="155"/>
      <c r="H2" s="155"/>
      <c r="I2" s="155"/>
      <c r="J2" s="155"/>
    </row>
    <row r="3" spans="1:10" ht="17.25" customHeight="1">
      <c r="A3" s="213" t="s">
        <v>3</v>
      </c>
      <c r="B3" s="214" t="s">
        <v>4</v>
      </c>
      <c r="C3" s="79"/>
      <c r="D3" s="79"/>
      <c r="E3" s="215"/>
      <c r="F3" s="155"/>
      <c r="G3" s="155"/>
      <c r="H3" s="155"/>
      <c r="I3" s="155"/>
      <c r="J3" s="155"/>
    </row>
    <row r="4" spans="1:10" ht="17.25" customHeight="1">
      <c r="A4" s="213" t="s">
        <v>5</v>
      </c>
      <c r="B4" s="214" t="s">
        <v>6</v>
      </c>
      <c r="C4" s="79" t="s">
        <v>7</v>
      </c>
      <c r="D4" s="214" t="s">
        <v>6</v>
      </c>
      <c r="E4" s="215"/>
      <c r="F4" s="155"/>
      <c r="G4" s="155"/>
      <c r="H4" s="155"/>
      <c r="I4" s="155"/>
      <c r="J4" s="155"/>
    </row>
    <row r="5" spans="1:10" ht="17.25" customHeight="1">
      <c r="A5" s="213" t="s">
        <v>8</v>
      </c>
      <c r="B5" s="214" t="s">
        <v>9</v>
      </c>
      <c r="C5" s="79" t="s">
        <v>10</v>
      </c>
      <c r="D5" s="214" t="s">
        <v>11</v>
      </c>
      <c r="E5" s="215"/>
      <c r="F5" s="155"/>
      <c r="G5" s="155"/>
      <c r="H5" s="155"/>
      <c r="I5" s="155"/>
      <c r="J5" s="155"/>
    </row>
    <row r="6" spans="1:10" ht="17.25" customHeight="1">
      <c r="A6" s="216" t="s">
        <v>12</v>
      </c>
      <c r="B6" s="216" t="s">
        <v>13</v>
      </c>
      <c r="C6" s="216" t="s">
        <v>14</v>
      </c>
      <c r="D6" s="216" t="s">
        <v>15</v>
      </c>
      <c r="E6" s="216" t="s">
        <v>15</v>
      </c>
      <c r="F6" s="155"/>
      <c r="G6" s="155"/>
      <c r="H6" s="155"/>
      <c r="I6" s="155"/>
      <c r="J6" s="155"/>
    </row>
    <row r="7" spans="1:10" ht="17.25" customHeight="1">
      <c r="A7" s="217">
        <v>1</v>
      </c>
      <c r="B7" s="218" t="s">
        <v>16</v>
      </c>
      <c r="C7" s="219" t="str">
        <f t="shared" ref="C7:C76" si="0">IF(D7=0,"×","√")</f>
        <v>×</v>
      </c>
      <c r="D7" s="220"/>
      <c r="E7" s="220"/>
      <c r="F7" s="155"/>
      <c r="G7" s="155"/>
      <c r="H7" s="155"/>
      <c r="I7" s="155"/>
      <c r="J7" s="155"/>
    </row>
    <row r="8" spans="1:10" ht="17.25" customHeight="1">
      <c r="A8" s="217">
        <v>2</v>
      </c>
      <c r="B8" s="218" t="s">
        <v>17</v>
      </c>
      <c r="C8" s="219" t="str">
        <f t="shared" si="0"/>
        <v>×</v>
      </c>
      <c r="D8" s="220"/>
      <c r="E8" s="220"/>
      <c r="F8" s="155"/>
      <c r="G8" s="155"/>
      <c r="H8" s="155"/>
      <c r="I8" s="155"/>
      <c r="J8" s="155"/>
    </row>
    <row r="9" spans="1:10" ht="17.25" customHeight="1">
      <c r="A9" s="217">
        <v>3</v>
      </c>
      <c r="B9" s="218" t="s">
        <v>18</v>
      </c>
      <c r="C9" s="219" t="str">
        <f t="shared" si="0"/>
        <v>×</v>
      </c>
      <c r="D9" s="221"/>
      <c r="E9" s="221"/>
      <c r="F9" s="155"/>
      <c r="G9" s="155"/>
      <c r="H9" s="155"/>
      <c r="I9" s="155"/>
      <c r="J9" s="155"/>
    </row>
    <row r="10" spans="1:10" ht="17.25" customHeight="1">
      <c r="A10" s="217" t="s">
        <v>19</v>
      </c>
      <c r="B10" s="218" t="s">
        <v>20</v>
      </c>
      <c r="C10" s="219" t="str">
        <f t="shared" si="0"/>
        <v>×</v>
      </c>
      <c r="D10" s="221"/>
      <c r="E10" s="221"/>
      <c r="F10" s="155"/>
      <c r="G10" s="155"/>
      <c r="H10" s="155"/>
      <c r="I10" s="155"/>
      <c r="J10" s="155"/>
    </row>
    <row r="11" spans="1:10" ht="17.25" customHeight="1">
      <c r="A11" s="217" t="s">
        <v>21</v>
      </c>
      <c r="B11" s="218" t="s">
        <v>22</v>
      </c>
      <c r="C11" s="219" t="str">
        <f t="shared" si="0"/>
        <v>×</v>
      </c>
      <c r="D11" s="221"/>
      <c r="E11" s="221"/>
      <c r="F11" s="155"/>
      <c r="G11" s="155"/>
      <c r="H11" s="155"/>
      <c r="I11" s="155"/>
      <c r="J11" s="155"/>
    </row>
    <row r="12" spans="1:10" ht="17.25" customHeight="1">
      <c r="A12" s="217" t="s">
        <v>23</v>
      </c>
      <c r="B12" s="218" t="s">
        <v>24</v>
      </c>
      <c r="C12" s="219" t="str">
        <f t="shared" si="0"/>
        <v>×</v>
      </c>
      <c r="D12" s="221"/>
      <c r="E12" s="221"/>
      <c r="F12" s="155"/>
      <c r="G12" s="155"/>
      <c r="H12" s="155"/>
      <c r="I12" s="155"/>
      <c r="J12" s="155"/>
    </row>
    <row r="13" spans="1:10" ht="17.25" customHeight="1">
      <c r="A13" s="217" t="s">
        <v>25</v>
      </c>
      <c r="B13" s="218" t="s">
        <v>26</v>
      </c>
      <c r="C13" s="219" t="str">
        <f t="shared" si="0"/>
        <v>×</v>
      </c>
      <c r="D13" s="221"/>
      <c r="E13" s="221"/>
      <c r="F13" s="155"/>
      <c r="G13" s="155"/>
      <c r="H13" s="155"/>
      <c r="I13" s="155"/>
      <c r="J13" s="155"/>
    </row>
    <row r="14" spans="1:10" ht="17.25" customHeight="1">
      <c r="A14" s="217" t="s">
        <v>27</v>
      </c>
      <c r="B14" s="218" t="s">
        <v>28</v>
      </c>
      <c r="C14" s="219" t="str">
        <f t="shared" si="0"/>
        <v>×</v>
      </c>
      <c r="D14" s="221"/>
      <c r="E14" s="221"/>
      <c r="F14" s="155"/>
      <c r="G14" s="155"/>
      <c r="H14" s="155"/>
      <c r="I14" s="155"/>
      <c r="J14" s="155"/>
    </row>
    <row r="15" spans="1:10" ht="17.25" customHeight="1">
      <c r="A15" s="217" t="s">
        <v>29</v>
      </c>
      <c r="B15" s="218" t="s">
        <v>30</v>
      </c>
      <c r="C15" s="219" t="str">
        <f t="shared" si="0"/>
        <v>×</v>
      </c>
      <c r="D15" s="221"/>
      <c r="E15" s="221"/>
      <c r="F15" s="155"/>
      <c r="G15" s="155"/>
      <c r="H15" s="155"/>
      <c r="I15" s="155"/>
      <c r="J15" s="155"/>
    </row>
    <row r="16" spans="1:10" ht="17.25" customHeight="1">
      <c r="A16" s="217" t="s">
        <v>31</v>
      </c>
      <c r="B16" s="222" t="s">
        <v>32</v>
      </c>
      <c r="C16" s="219" t="str">
        <f t="shared" si="0"/>
        <v>×</v>
      </c>
      <c r="D16" s="221"/>
      <c r="E16" s="221"/>
      <c r="F16" s="155"/>
      <c r="G16" s="155"/>
      <c r="H16" s="155"/>
      <c r="I16" s="155"/>
      <c r="J16" s="155"/>
    </row>
    <row r="17" spans="1:10" ht="17.25" customHeight="1">
      <c r="A17" s="217" t="s">
        <v>33</v>
      </c>
      <c r="B17" s="222" t="s">
        <v>34</v>
      </c>
      <c r="C17" s="219" t="str">
        <f t="shared" si="0"/>
        <v>×</v>
      </c>
      <c r="D17" s="221"/>
      <c r="E17" s="221"/>
      <c r="F17" s="155"/>
      <c r="G17" s="155"/>
      <c r="H17" s="155"/>
      <c r="I17" s="155"/>
      <c r="J17" s="155"/>
    </row>
    <row r="18" spans="1:10" ht="17.25" customHeight="1">
      <c r="A18" s="217" t="s">
        <v>35</v>
      </c>
      <c r="B18" s="231" t="s">
        <v>36</v>
      </c>
      <c r="C18" s="219" t="str">
        <f t="shared" si="0"/>
        <v>×</v>
      </c>
      <c r="D18" s="221"/>
      <c r="E18" s="221"/>
      <c r="F18" s="155"/>
      <c r="G18" s="155"/>
      <c r="H18" s="155"/>
      <c r="I18" s="155"/>
      <c r="J18" s="155"/>
    </row>
    <row r="19" spans="1:10" ht="17.25" customHeight="1">
      <c r="A19" s="217" t="s">
        <v>37</v>
      </c>
      <c r="B19" s="222" t="s">
        <v>38</v>
      </c>
      <c r="C19" s="219" t="str">
        <f t="shared" si="0"/>
        <v>×</v>
      </c>
      <c r="D19" s="221"/>
      <c r="E19" s="221"/>
      <c r="F19" s="155"/>
      <c r="G19" s="155"/>
      <c r="H19" s="155"/>
      <c r="I19" s="155"/>
      <c r="J19" s="155"/>
    </row>
    <row r="20" spans="1:10" ht="17.25" customHeight="1">
      <c r="A20" s="217" t="s">
        <v>39</v>
      </c>
      <c r="B20" s="222" t="s">
        <v>40</v>
      </c>
      <c r="C20" s="219" t="str">
        <f t="shared" si="0"/>
        <v>×</v>
      </c>
      <c r="D20" s="221"/>
      <c r="E20" s="221"/>
      <c r="F20" s="155"/>
      <c r="G20" s="155"/>
      <c r="H20" s="155"/>
      <c r="I20" s="155"/>
      <c r="J20" s="155"/>
    </row>
    <row r="21" spans="1:10" ht="17.25" customHeight="1">
      <c r="A21" s="217" t="s">
        <v>41</v>
      </c>
      <c r="B21" s="222" t="s">
        <v>42</v>
      </c>
      <c r="C21" s="219" t="str">
        <f t="shared" si="0"/>
        <v>×</v>
      </c>
      <c r="D21" s="221"/>
      <c r="E21" s="221"/>
      <c r="F21" s="155"/>
      <c r="G21" s="155"/>
      <c r="H21" s="155"/>
      <c r="I21" s="155"/>
      <c r="J21" s="155"/>
    </row>
    <row r="22" spans="1:10" ht="17.25" customHeight="1">
      <c r="A22" s="217" t="s">
        <v>43</v>
      </c>
      <c r="B22" s="222" t="s">
        <v>44</v>
      </c>
      <c r="C22" s="219" t="str">
        <f t="shared" si="0"/>
        <v>×</v>
      </c>
      <c r="D22" s="221"/>
      <c r="E22" s="221"/>
      <c r="F22" s="155"/>
      <c r="G22" s="155"/>
      <c r="H22" s="155"/>
      <c r="I22" s="155"/>
      <c r="J22" s="155"/>
    </row>
    <row r="23" spans="1:10" ht="17.25" customHeight="1">
      <c r="A23" s="217" t="s">
        <v>45</v>
      </c>
      <c r="B23" s="223" t="s">
        <v>46</v>
      </c>
      <c r="C23" s="219" t="str">
        <f t="shared" si="0"/>
        <v>×</v>
      </c>
      <c r="D23" s="221"/>
      <c r="E23" s="221"/>
      <c r="F23" s="155"/>
      <c r="G23" s="155"/>
      <c r="H23" s="155"/>
      <c r="I23" s="155"/>
      <c r="J23" s="155"/>
    </row>
    <row r="24" spans="1:10" ht="17.25" customHeight="1">
      <c r="A24" s="217" t="s">
        <v>47</v>
      </c>
      <c r="B24" s="223" t="s">
        <v>48</v>
      </c>
      <c r="C24" s="219" t="str">
        <f t="shared" si="0"/>
        <v>×</v>
      </c>
      <c r="D24" s="221"/>
      <c r="E24" s="221"/>
      <c r="F24" s="155"/>
      <c r="G24" s="155"/>
      <c r="H24" s="155"/>
      <c r="I24" s="155"/>
      <c r="J24" s="155"/>
    </row>
    <row r="25" spans="1:10" ht="17.25" customHeight="1">
      <c r="A25" s="217" t="s">
        <v>49</v>
      </c>
      <c r="B25" s="224" t="s">
        <v>50</v>
      </c>
      <c r="C25" s="219" t="str">
        <f t="shared" si="0"/>
        <v>×</v>
      </c>
      <c r="D25" s="221"/>
      <c r="E25" s="221"/>
      <c r="F25" s="155"/>
      <c r="G25" s="155"/>
      <c r="H25" s="155"/>
      <c r="I25" s="155"/>
      <c r="J25" s="155"/>
    </row>
    <row r="26" spans="1:10" ht="17.25" customHeight="1">
      <c r="A26" s="217" t="s">
        <v>51</v>
      </c>
      <c r="B26" s="223" t="s">
        <v>52</v>
      </c>
      <c r="C26" s="219" t="str">
        <f t="shared" si="0"/>
        <v>×</v>
      </c>
      <c r="D26" s="221"/>
      <c r="E26" s="221"/>
      <c r="F26" s="155"/>
      <c r="G26" s="155"/>
      <c r="H26" s="155"/>
      <c r="I26" s="155"/>
      <c r="J26" s="155"/>
    </row>
    <row r="27" spans="1:10" ht="17.25" customHeight="1">
      <c r="A27" s="217" t="s">
        <v>53</v>
      </c>
      <c r="B27" s="218" t="s">
        <v>54</v>
      </c>
      <c r="C27" s="219" t="str">
        <f t="shared" si="0"/>
        <v>×</v>
      </c>
      <c r="D27" s="221"/>
      <c r="E27" s="221"/>
      <c r="F27" s="155"/>
      <c r="G27" s="155"/>
      <c r="H27" s="155"/>
      <c r="I27" s="155"/>
      <c r="J27" s="155"/>
    </row>
    <row r="28" spans="1:10" ht="17.25" customHeight="1">
      <c r="A28" s="217" t="s">
        <v>55</v>
      </c>
      <c r="B28" s="218" t="s">
        <v>56</v>
      </c>
      <c r="C28" s="219" t="str">
        <f t="shared" si="0"/>
        <v>×</v>
      </c>
      <c r="D28" s="221"/>
      <c r="E28" s="221"/>
      <c r="F28" s="155"/>
      <c r="G28" s="155"/>
      <c r="H28" s="155"/>
      <c r="I28" s="155"/>
      <c r="J28" s="155"/>
    </row>
    <row r="29" spans="1:10" ht="17.25" customHeight="1">
      <c r="A29" s="217" t="s">
        <v>57</v>
      </c>
      <c r="B29" s="218" t="s">
        <v>58</v>
      </c>
      <c r="C29" s="219" t="str">
        <f t="shared" si="0"/>
        <v>×</v>
      </c>
      <c r="D29" s="221"/>
      <c r="E29" s="221"/>
      <c r="F29" s="155"/>
      <c r="G29" s="155"/>
      <c r="H29" s="155"/>
      <c r="I29" s="155"/>
      <c r="J29" s="155"/>
    </row>
    <row r="30" spans="1:10" ht="17.25" customHeight="1">
      <c r="A30" s="217" t="s">
        <v>59</v>
      </c>
      <c r="B30" s="218" t="s">
        <v>60</v>
      </c>
      <c r="C30" s="219" t="str">
        <f t="shared" si="0"/>
        <v>×</v>
      </c>
      <c r="D30" s="221"/>
      <c r="E30" s="221"/>
      <c r="F30" s="155"/>
      <c r="G30" s="155"/>
      <c r="H30" s="155"/>
      <c r="I30" s="155"/>
      <c r="J30" s="155"/>
    </row>
    <row r="31" spans="1:10" ht="17.25" customHeight="1">
      <c r="A31" s="217" t="s">
        <v>61</v>
      </c>
      <c r="B31" s="218" t="s">
        <v>62</v>
      </c>
      <c r="C31" s="219" t="str">
        <f t="shared" si="0"/>
        <v>×</v>
      </c>
      <c r="D31" s="225"/>
      <c r="E31" s="221"/>
      <c r="F31" s="155"/>
      <c r="G31" s="155"/>
      <c r="H31" s="155"/>
      <c r="I31" s="155"/>
      <c r="J31" s="155"/>
    </row>
    <row r="32" spans="1:10" ht="17.25" customHeight="1">
      <c r="A32" s="217" t="s">
        <v>63</v>
      </c>
      <c r="B32" s="218" t="s">
        <v>64</v>
      </c>
      <c r="C32" s="219" t="str">
        <f t="shared" si="0"/>
        <v>×</v>
      </c>
      <c r="D32" s="225"/>
      <c r="E32" s="225"/>
      <c r="F32" s="155"/>
      <c r="G32" s="155"/>
      <c r="H32" s="155"/>
      <c r="I32" s="155"/>
      <c r="J32" s="155"/>
    </row>
    <row r="33" spans="1:10" ht="17.25" customHeight="1">
      <c r="A33" s="217" t="s">
        <v>65</v>
      </c>
      <c r="B33" s="218" t="s">
        <v>66</v>
      </c>
      <c r="C33" s="219" t="str">
        <f t="shared" si="0"/>
        <v>×</v>
      </c>
      <c r="D33" s="221"/>
      <c r="E33" s="221"/>
      <c r="F33" s="155"/>
      <c r="G33" s="155"/>
      <c r="H33" s="155"/>
      <c r="I33" s="155"/>
      <c r="J33" s="155"/>
    </row>
    <row r="34" spans="1:10" ht="17.25" customHeight="1">
      <c r="A34" s="217" t="s">
        <v>67</v>
      </c>
      <c r="B34" s="218" t="s">
        <v>68</v>
      </c>
      <c r="C34" s="219" t="str">
        <f t="shared" si="0"/>
        <v>×</v>
      </c>
      <c r="D34" s="221"/>
      <c r="E34" s="221"/>
      <c r="F34" s="155"/>
      <c r="G34" s="155"/>
      <c r="H34" s="155"/>
      <c r="I34" s="155"/>
      <c r="J34" s="155"/>
    </row>
    <row r="35" spans="1:10" ht="17.25" customHeight="1">
      <c r="A35" s="217" t="s">
        <v>69</v>
      </c>
      <c r="B35" s="218" t="s">
        <v>70</v>
      </c>
      <c r="C35" s="219" t="str">
        <f t="shared" si="0"/>
        <v>×</v>
      </c>
      <c r="D35" s="221"/>
      <c r="E35" s="221"/>
      <c r="F35" s="155"/>
      <c r="G35" s="155"/>
      <c r="H35" s="155"/>
      <c r="I35" s="155"/>
      <c r="J35" s="155"/>
    </row>
    <row r="36" spans="1:10" ht="17.25" customHeight="1">
      <c r="A36" s="217" t="s">
        <v>71</v>
      </c>
      <c r="B36" s="222" t="s">
        <v>72</v>
      </c>
      <c r="C36" s="219" t="str">
        <f t="shared" si="0"/>
        <v>×</v>
      </c>
      <c r="D36" s="221"/>
      <c r="E36" s="221"/>
      <c r="F36" s="155"/>
      <c r="G36" s="155"/>
      <c r="H36" s="155"/>
      <c r="I36" s="155"/>
      <c r="J36" s="155"/>
    </row>
    <row r="37" spans="1:10" ht="17.25" customHeight="1">
      <c r="A37" s="217" t="s">
        <v>73</v>
      </c>
      <c r="B37" s="226" t="s">
        <v>74</v>
      </c>
      <c r="C37" s="219" t="str">
        <f t="shared" si="0"/>
        <v>×</v>
      </c>
      <c r="D37" s="221"/>
      <c r="E37" s="221"/>
      <c r="F37" s="155"/>
      <c r="G37" s="155"/>
      <c r="H37" s="155"/>
      <c r="I37" s="155"/>
      <c r="J37" s="155"/>
    </row>
    <row r="38" spans="1:10" ht="17.25" customHeight="1">
      <c r="A38" s="217" t="s">
        <v>75</v>
      </c>
      <c r="B38" s="222" t="s">
        <v>76</v>
      </c>
      <c r="C38" s="219" t="str">
        <f t="shared" si="0"/>
        <v>×</v>
      </c>
      <c r="D38" s="221"/>
      <c r="E38" s="221"/>
      <c r="F38" s="155"/>
      <c r="G38" s="155"/>
      <c r="H38" s="155"/>
      <c r="I38" s="155"/>
      <c r="J38" s="155"/>
    </row>
    <row r="39" spans="1:10" ht="17.25" customHeight="1">
      <c r="A39" s="217" t="s">
        <v>77</v>
      </c>
      <c r="B39" s="222" t="s">
        <v>78</v>
      </c>
      <c r="C39" s="219" t="str">
        <f t="shared" si="0"/>
        <v>×</v>
      </c>
      <c r="D39" s="221"/>
      <c r="E39" s="221"/>
      <c r="F39" s="155"/>
      <c r="G39" s="155"/>
      <c r="H39" s="155"/>
      <c r="I39" s="155"/>
      <c r="J39" s="155"/>
    </row>
    <row r="40" spans="1:10" ht="17.25" customHeight="1">
      <c r="A40" s="217" t="s">
        <v>79</v>
      </c>
      <c r="B40" s="222" t="s">
        <v>80</v>
      </c>
      <c r="C40" s="219" t="str">
        <f t="shared" si="0"/>
        <v>×</v>
      </c>
      <c r="D40" s="221"/>
      <c r="E40" s="221"/>
      <c r="F40" s="155"/>
      <c r="G40" s="155"/>
      <c r="H40" s="155"/>
      <c r="I40" s="155"/>
      <c r="J40" s="155"/>
    </row>
    <row r="41" spans="1:10" ht="17.25" customHeight="1">
      <c r="A41" s="217" t="s">
        <v>81</v>
      </c>
      <c r="B41" s="218" t="s">
        <v>82</v>
      </c>
      <c r="C41" s="219" t="str">
        <f t="shared" si="0"/>
        <v>×</v>
      </c>
      <c r="D41" s="221"/>
      <c r="E41" s="221"/>
      <c r="F41" s="155"/>
      <c r="G41" s="155"/>
      <c r="H41" s="155"/>
      <c r="I41" s="155"/>
      <c r="J41" s="155"/>
    </row>
    <row r="42" spans="1:10" ht="17.25" customHeight="1">
      <c r="A42" s="217" t="s">
        <v>83</v>
      </c>
      <c r="B42" s="222" t="s">
        <v>84</v>
      </c>
      <c r="C42" s="219" t="str">
        <f t="shared" si="0"/>
        <v>×</v>
      </c>
      <c r="D42" s="221"/>
      <c r="E42" s="221"/>
      <c r="F42" s="155"/>
      <c r="G42" s="155"/>
      <c r="H42" s="155"/>
      <c r="I42" s="155"/>
      <c r="J42" s="155"/>
    </row>
    <row r="43" spans="1:10" ht="17.25" customHeight="1">
      <c r="A43" s="217" t="s">
        <v>85</v>
      </c>
      <c r="B43" s="222" t="s">
        <v>86</v>
      </c>
      <c r="C43" s="219" t="str">
        <f t="shared" si="0"/>
        <v>×</v>
      </c>
      <c r="D43" s="221"/>
      <c r="E43" s="221"/>
      <c r="F43" s="155"/>
      <c r="G43" s="155"/>
      <c r="H43" s="155"/>
      <c r="I43" s="155"/>
      <c r="J43" s="155"/>
    </row>
    <row r="44" spans="1:10" ht="17.25" customHeight="1">
      <c r="A44" s="217" t="s">
        <v>87</v>
      </c>
      <c r="B44" s="218" t="s">
        <v>88</v>
      </c>
      <c r="C44" s="219" t="str">
        <f t="shared" si="0"/>
        <v>×</v>
      </c>
      <c r="D44" s="221"/>
      <c r="E44" s="221"/>
      <c r="F44" s="155"/>
      <c r="G44" s="155"/>
      <c r="H44" s="155"/>
      <c r="I44" s="155"/>
      <c r="J44" s="155"/>
    </row>
    <row r="45" spans="1:10" ht="17.25" customHeight="1">
      <c r="A45" s="217" t="s">
        <v>89</v>
      </c>
      <c r="B45" s="218" t="s">
        <v>90</v>
      </c>
      <c r="C45" s="219" t="str">
        <f t="shared" si="0"/>
        <v>×</v>
      </c>
      <c r="D45" s="221"/>
      <c r="E45" s="221"/>
      <c r="F45" s="155"/>
      <c r="G45" s="155"/>
      <c r="H45" s="155"/>
      <c r="I45" s="155"/>
      <c r="J45" s="155"/>
    </row>
    <row r="46" spans="1:10" ht="17.25" customHeight="1">
      <c r="A46" s="217" t="s">
        <v>91</v>
      </c>
      <c r="B46" s="222" t="s">
        <v>92</v>
      </c>
      <c r="C46" s="219" t="str">
        <f t="shared" si="0"/>
        <v>×</v>
      </c>
      <c r="D46" s="221"/>
      <c r="E46" s="221"/>
      <c r="F46" s="155"/>
      <c r="G46" s="155"/>
      <c r="H46" s="155"/>
      <c r="I46" s="155"/>
      <c r="J46" s="155"/>
    </row>
    <row r="47" spans="1:10" ht="17.25" customHeight="1">
      <c r="A47" s="217" t="s">
        <v>93</v>
      </c>
      <c r="B47" s="222" t="s">
        <v>94</v>
      </c>
      <c r="C47" s="219" t="str">
        <f t="shared" si="0"/>
        <v>×</v>
      </c>
      <c r="D47" s="221"/>
      <c r="E47" s="221"/>
      <c r="F47" s="155"/>
      <c r="G47" s="155"/>
      <c r="H47" s="155"/>
      <c r="I47" s="155"/>
      <c r="J47" s="155"/>
    </row>
    <row r="48" spans="1:10" ht="17.25" customHeight="1">
      <c r="A48" s="217" t="s">
        <v>95</v>
      </c>
      <c r="B48" s="222" t="s">
        <v>96</v>
      </c>
      <c r="C48" s="219" t="str">
        <f t="shared" si="0"/>
        <v>×</v>
      </c>
      <c r="D48" s="221"/>
      <c r="E48" s="221"/>
      <c r="F48" s="155"/>
      <c r="G48" s="155"/>
      <c r="H48" s="155"/>
      <c r="I48" s="155"/>
      <c r="J48" s="155"/>
    </row>
    <row r="49" spans="1:10" ht="17.25" customHeight="1">
      <c r="A49" s="217" t="s">
        <v>97</v>
      </c>
      <c r="B49" s="222" t="s">
        <v>98</v>
      </c>
      <c r="C49" s="219" t="str">
        <f t="shared" si="0"/>
        <v>×</v>
      </c>
      <c r="D49" s="221"/>
      <c r="E49" s="221"/>
      <c r="F49" s="155"/>
      <c r="G49" s="155"/>
      <c r="H49" s="155"/>
      <c r="I49" s="155"/>
      <c r="J49" s="155"/>
    </row>
    <row r="50" spans="1:10" ht="17.25" customHeight="1">
      <c r="A50" s="217" t="s">
        <v>99</v>
      </c>
      <c r="B50" s="222" t="s">
        <v>100</v>
      </c>
      <c r="C50" s="219" t="str">
        <f t="shared" si="0"/>
        <v>×</v>
      </c>
      <c r="D50" s="221"/>
      <c r="E50" s="221"/>
      <c r="F50" s="155"/>
      <c r="G50" s="155"/>
      <c r="H50" s="155"/>
      <c r="I50" s="155"/>
      <c r="J50" s="155"/>
    </row>
    <row r="51" spans="1:10" ht="17.25" customHeight="1">
      <c r="A51" s="217" t="s">
        <v>101</v>
      </c>
      <c r="B51" s="222" t="s">
        <v>102</v>
      </c>
      <c r="C51" s="219" t="str">
        <f t="shared" si="0"/>
        <v>×</v>
      </c>
      <c r="D51" s="221"/>
      <c r="E51" s="221"/>
      <c r="F51" s="155"/>
      <c r="G51" s="155"/>
      <c r="H51" s="155"/>
      <c r="I51" s="155"/>
      <c r="J51" s="155"/>
    </row>
    <row r="52" spans="1:10" ht="17.25" customHeight="1">
      <c r="A52" s="217" t="s">
        <v>103</v>
      </c>
      <c r="B52" s="222" t="s">
        <v>104</v>
      </c>
      <c r="C52" s="219" t="str">
        <f t="shared" si="0"/>
        <v>×</v>
      </c>
      <c r="D52" s="221"/>
      <c r="E52" s="221"/>
      <c r="F52" s="155"/>
      <c r="G52" s="155"/>
      <c r="H52" s="155"/>
      <c r="I52" s="155"/>
      <c r="J52" s="155"/>
    </row>
    <row r="53" spans="1:10" ht="17.25" customHeight="1">
      <c r="A53" s="217" t="s">
        <v>105</v>
      </c>
      <c r="B53" s="222" t="s">
        <v>106</v>
      </c>
      <c r="C53" s="219" t="str">
        <f t="shared" si="0"/>
        <v>×</v>
      </c>
      <c r="D53" s="221"/>
      <c r="E53" s="221"/>
      <c r="F53" s="155"/>
      <c r="G53" s="155"/>
      <c r="H53" s="155"/>
      <c r="I53" s="155"/>
      <c r="J53" s="155"/>
    </row>
    <row r="54" spans="1:10" ht="17.25" customHeight="1">
      <c r="A54" s="217" t="s">
        <v>107</v>
      </c>
      <c r="B54" s="222" t="s">
        <v>108</v>
      </c>
      <c r="C54" s="219" t="str">
        <f t="shared" si="0"/>
        <v>×</v>
      </c>
      <c r="D54" s="221"/>
      <c r="E54" s="221"/>
      <c r="F54" s="155"/>
      <c r="G54" s="155"/>
      <c r="H54" s="155"/>
      <c r="I54" s="155"/>
      <c r="J54" s="155"/>
    </row>
    <row r="55" spans="1:10" ht="17.25" customHeight="1">
      <c r="A55" s="217" t="s">
        <v>109</v>
      </c>
      <c r="B55" s="222" t="s">
        <v>110</v>
      </c>
      <c r="C55" s="219" t="str">
        <f t="shared" si="0"/>
        <v>×</v>
      </c>
      <c r="D55" s="221"/>
      <c r="E55" s="221"/>
      <c r="F55" s="155"/>
      <c r="G55" s="155"/>
      <c r="H55" s="155"/>
      <c r="I55" s="155"/>
      <c r="J55" s="155"/>
    </row>
    <row r="56" spans="1:10" ht="17.25" customHeight="1">
      <c r="A56" s="217" t="s">
        <v>111</v>
      </c>
      <c r="B56" s="222" t="s">
        <v>112</v>
      </c>
      <c r="C56" s="219" t="str">
        <f t="shared" si="0"/>
        <v>×</v>
      </c>
      <c r="D56" s="221"/>
      <c r="E56" s="221"/>
      <c r="F56" s="155"/>
      <c r="G56" s="155"/>
      <c r="H56" s="155"/>
      <c r="I56" s="155"/>
      <c r="J56" s="155"/>
    </row>
    <row r="57" spans="1:10" ht="17.25" customHeight="1">
      <c r="A57" s="217" t="s">
        <v>113</v>
      </c>
      <c r="B57" s="222" t="s">
        <v>114</v>
      </c>
      <c r="C57" s="219" t="str">
        <f t="shared" si="0"/>
        <v>×</v>
      </c>
      <c r="D57" s="221"/>
      <c r="E57" s="221"/>
      <c r="F57" s="155"/>
      <c r="G57" s="155"/>
      <c r="H57" s="155"/>
      <c r="I57" s="155"/>
      <c r="J57" s="155"/>
    </row>
    <row r="58" spans="1:10" ht="17.25" customHeight="1">
      <c r="A58" s="217" t="s">
        <v>115</v>
      </c>
      <c r="B58" s="222" t="s">
        <v>116</v>
      </c>
      <c r="C58" s="219" t="str">
        <f t="shared" si="0"/>
        <v>×</v>
      </c>
      <c r="D58" s="221"/>
      <c r="E58" s="221"/>
      <c r="F58" s="155"/>
      <c r="G58" s="155"/>
      <c r="H58" s="155"/>
      <c r="I58" s="155"/>
      <c r="J58" s="155"/>
    </row>
    <row r="59" spans="1:10" ht="17.25" customHeight="1">
      <c r="A59" s="217" t="s">
        <v>117</v>
      </c>
      <c r="B59" s="222" t="s">
        <v>118</v>
      </c>
      <c r="C59" s="219" t="str">
        <f t="shared" si="0"/>
        <v>×</v>
      </c>
      <c r="D59" s="221"/>
      <c r="E59" s="221"/>
      <c r="F59" s="155"/>
      <c r="G59" s="155"/>
      <c r="H59" s="155"/>
      <c r="I59" s="155"/>
      <c r="J59" s="155"/>
    </row>
    <row r="60" spans="1:10" ht="17.25" customHeight="1">
      <c r="A60" s="217" t="s">
        <v>119</v>
      </c>
      <c r="B60" s="222" t="s">
        <v>120</v>
      </c>
      <c r="C60" s="219" t="str">
        <f t="shared" si="0"/>
        <v>×</v>
      </c>
      <c r="D60" s="221"/>
      <c r="E60" s="221"/>
      <c r="F60" s="155"/>
      <c r="G60" s="155"/>
      <c r="H60" s="155"/>
      <c r="I60" s="155"/>
      <c r="J60" s="155"/>
    </row>
    <row r="61" spans="1:10" ht="17.25" customHeight="1">
      <c r="A61" s="217" t="s">
        <v>121</v>
      </c>
      <c r="B61" s="222" t="s">
        <v>122</v>
      </c>
      <c r="C61" s="219" t="str">
        <f t="shared" si="0"/>
        <v>×</v>
      </c>
      <c r="D61" s="221"/>
      <c r="E61" s="221"/>
      <c r="F61" s="155"/>
      <c r="G61" s="155"/>
      <c r="H61" s="155"/>
      <c r="I61" s="155"/>
      <c r="J61" s="155"/>
    </row>
    <row r="62" spans="1:10" ht="17.25" customHeight="1">
      <c r="A62" s="217" t="s">
        <v>123</v>
      </c>
      <c r="B62" s="222" t="s">
        <v>124</v>
      </c>
      <c r="C62" s="219" t="str">
        <f t="shared" si="0"/>
        <v>×</v>
      </c>
      <c r="D62" s="221"/>
      <c r="E62" s="221"/>
      <c r="F62" s="155"/>
      <c r="G62" s="155"/>
      <c r="H62" s="155"/>
      <c r="I62" s="155"/>
      <c r="J62" s="155"/>
    </row>
    <row r="63" spans="1:10" ht="17.25" customHeight="1">
      <c r="A63" s="217" t="s">
        <v>125</v>
      </c>
      <c r="B63" s="223" t="s">
        <v>126</v>
      </c>
      <c r="C63" s="219" t="str">
        <f t="shared" si="0"/>
        <v>×</v>
      </c>
      <c r="D63" s="221"/>
      <c r="E63" s="221"/>
      <c r="F63" s="155"/>
      <c r="G63" s="155"/>
      <c r="H63" s="155"/>
      <c r="I63" s="155"/>
      <c r="J63" s="155"/>
    </row>
    <row r="64" spans="1:10" ht="17.25" customHeight="1">
      <c r="A64" s="217" t="s">
        <v>127</v>
      </c>
      <c r="B64" s="222" t="s">
        <v>128</v>
      </c>
      <c r="C64" s="219" t="str">
        <f t="shared" si="0"/>
        <v>×</v>
      </c>
      <c r="D64" s="221"/>
      <c r="E64" s="221"/>
      <c r="F64" s="155"/>
      <c r="G64" s="155"/>
      <c r="H64" s="155"/>
      <c r="I64" s="155"/>
      <c r="J64" s="155"/>
    </row>
    <row r="65" spans="1:10" ht="17.25" customHeight="1">
      <c r="A65" s="217" t="s">
        <v>129</v>
      </c>
      <c r="B65" s="222" t="s">
        <v>130</v>
      </c>
      <c r="C65" s="219" t="str">
        <f t="shared" si="0"/>
        <v>×</v>
      </c>
      <c r="D65" s="221"/>
      <c r="E65" s="221"/>
      <c r="F65" s="155"/>
      <c r="G65" s="155"/>
      <c r="H65" s="155"/>
      <c r="I65" s="155"/>
      <c r="J65" s="155"/>
    </row>
    <row r="66" spans="1:10" ht="17.25" customHeight="1">
      <c r="A66" s="217" t="s">
        <v>131</v>
      </c>
      <c r="B66" s="222" t="s">
        <v>132</v>
      </c>
      <c r="C66" s="219" t="str">
        <f t="shared" si="0"/>
        <v>×</v>
      </c>
      <c r="D66" s="221"/>
      <c r="E66" s="221"/>
      <c r="F66" s="155"/>
      <c r="G66" s="155"/>
      <c r="H66" s="155"/>
      <c r="I66" s="155"/>
      <c r="J66" s="155"/>
    </row>
    <row r="67" spans="1:10" ht="17.25" customHeight="1">
      <c r="A67" s="217" t="s">
        <v>133</v>
      </c>
      <c r="B67" s="222" t="s">
        <v>134</v>
      </c>
      <c r="C67" s="219" t="str">
        <f t="shared" si="0"/>
        <v>×</v>
      </c>
      <c r="D67" s="221"/>
      <c r="E67" s="221"/>
      <c r="F67" s="155"/>
      <c r="G67" s="155"/>
      <c r="H67" s="155"/>
      <c r="I67" s="155"/>
      <c r="J67" s="155"/>
    </row>
    <row r="68" spans="1:10" ht="17.25" customHeight="1">
      <c r="A68" s="217" t="s">
        <v>135</v>
      </c>
      <c r="B68" s="218" t="s">
        <v>136</v>
      </c>
      <c r="C68" s="219" t="str">
        <f t="shared" si="0"/>
        <v>×</v>
      </c>
      <c r="D68" s="221"/>
      <c r="E68" s="221"/>
      <c r="F68" s="155"/>
      <c r="G68" s="155"/>
      <c r="H68" s="155"/>
      <c r="I68" s="155"/>
      <c r="J68" s="155"/>
    </row>
    <row r="69" spans="1:10" ht="17.25" customHeight="1">
      <c r="A69" s="227" t="s">
        <v>137</v>
      </c>
      <c r="B69" s="222" t="s">
        <v>138</v>
      </c>
      <c r="C69" s="219" t="str">
        <f t="shared" si="0"/>
        <v>×</v>
      </c>
      <c r="D69" s="228"/>
      <c r="E69" s="228"/>
    </row>
    <row r="70" spans="1:10" ht="17.25" customHeight="1">
      <c r="A70" s="227" t="s">
        <v>139</v>
      </c>
      <c r="B70" s="222" t="s">
        <v>140</v>
      </c>
      <c r="C70" s="219" t="str">
        <f t="shared" si="0"/>
        <v>×</v>
      </c>
      <c r="D70" s="221"/>
      <c r="E70" s="221"/>
      <c r="F70" s="155"/>
      <c r="G70" s="155"/>
      <c r="H70" s="155"/>
      <c r="I70" s="155"/>
      <c r="J70" s="155"/>
    </row>
    <row r="71" spans="1:10" ht="17.25" customHeight="1">
      <c r="A71" s="227" t="s">
        <v>141</v>
      </c>
      <c r="B71" s="222" t="s">
        <v>142</v>
      </c>
      <c r="C71" s="219" t="str">
        <f t="shared" si="0"/>
        <v>×</v>
      </c>
      <c r="D71" s="228"/>
      <c r="E71" s="228"/>
    </row>
    <row r="72" spans="1:10" ht="17.25" customHeight="1">
      <c r="A72" s="227" t="s">
        <v>143</v>
      </c>
      <c r="B72" s="222" t="s">
        <v>144</v>
      </c>
      <c r="C72" s="219" t="str">
        <f t="shared" si="0"/>
        <v>×</v>
      </c>
      <c r="D72" s="228"/>
      <c r="E72" s="228"/>
    </row>
    <row r="73" spans="1:10" ht="17.25" customHeight="1">
      <c r="A73" s="227" t="s">
        <v>145</v>
      </c>
      <c r="B73" s="222" t="s">
        <v>146</v>
      </c>
      <c r="C73" s="219" t="str">
        <f t="shared" si="0"/>
        <v>×</v>
      </c>
      <c r="D73" s="228"/>
      <c r="E73" s="228"/>
    </row>
    <row r="74" spans="1:10" ht="17.25" customHeight="1">
      <c r="A74" s="227" t="s">
        <v>147</v>
      </c>
      <c r="B74" s="222" t="s">
        <v>148</v>
      </c>
      <c r="C74" s="219" t="str">
        <f t="shared" si="0"/>
        <v>×</v>
      </c>
      <c r="D74" s="228"/>
      <c r="E74" s="228"/>
    </row>
    <row r="75" spans="1:10" ht="17.25" customHeight="1">
      <c r="A75" s="227" t="s">
        <v>149</v>
      </c>
      <c r="B75" s="222" t="s">
        <v>150</v>
      </c>
      <c r="C75" s="219" t="str">
        <f t="shared" si="0"/>
        <v>×</v>
      </c>
      <c r="D75" s="228"/>
      <c r="E75" s="228"/>
    </row>
    <row r="76" spans="1:10" ht="17.25" customHeight="1">
      <c r="A76" s="227" t="s">
        <v>151</v>
      </c>
      <c r="B76" s="222" t="s">
        <v>152</v>
      </c>
      <c r="C76" s="219" t="str">
        <f t="shared" si="0"/>
        <v>×</v>
      </c>
      <c r="D76" s="228"/>
      <c r="E76" s="228"/>
    </row>
    <row r="77" spans="1:10" ht="17.25" customHeight="1">
      <c r="A77" s="227" t="s">
        <v>153</v>
      </c>
      <c r="B77" s="222" t="s">
        <v>154</v>
      </c>
      <c r="C77" s="219" t="str">
        <f t="shared" ref="C77:C108" si="1">IF(D77=0,"×","√")</f>
        <v>×</v>
      </c>
      <c r="D77" s="228"/>
      <c r="E77" s="228"/>
    </row>
    <row r="78" spans="1:10" ht="17.25" customHeight="1">
      <c r="A78" s="227" t="s">
        <v>155</v>
      </c>
      <c r="B78" s="222" t="s">
        <v>156</v>
      </c>
      <c r="C78" s="219" t="str">
        <f t="shared" si="1"/>
        <v>×</v>
      </c>
      <c r="D78" s="228"/>
      <c r="E78" s="228"/>
    </row>
    <row r="79" spans="1:10" ht="17.25" customHeight="1">
      <c r="A79" s="227" t="s">
        <v>157</v>
      </c>
      <c r="B79" s="222" t="s">
        <v>158</v>
      </c>
      <c r="C79" s="219" t="str">
        <f t="shared" si="1"/>
        <v>×</v>
      </c>
      <c r="D79" s="228"/>
      <c r="E79" s="228"/>
    </row>
    <row r="80" spans="1:10" ht="17.25" customHeight="1">
      <c r="A80" s="227" t="s">
        <v>159</v>
      </c>
      <c r="B80" s="222" t="s">
        <v>160</v>
      </c>
      <c r="C80" s="219" t="str">
        <f t="shared" si="1"/>
        <v>×</v>
      </c>
      <c r="D80" s="228"/>
      <c r="E80" s="228"/>
    </row>
    <row r="81" spans="1:10" ht="17.25" customHeight="1">
      <c r="A81" s="227" t="s">
        <v>161</v>
      </c>
      <c r="B81" s="222" t="s">
        <v>162</v>
      </c>
      <c r="C81" s="219" t="str">
        <f t="shared" si="1"/>
        <v>×</v>
      </c>
      <c r="D81" s="228"/>
      <c r="E81" s="228"/>
    </row>
    <row r="82" spans="1:10" ht="17.25" customHeight="1">
      <c r="A82" s="227" t="s">
        <v>163</v>
      </c>
      <c r="B82" s="222" t="s">
        <v>164</v>
      </c>
      <c r="C82" s="219" t="str">
        <f t="shared" si="1"/>
        <v>×</v>
      </c>
      <c r="D82" s="228"/>
      <c r="E82" s="228"/>
    </row>
    <row r="83" spans="1:10" ht="17.25" customHeight="1">
      <c r="A83" s="227" t="s">
        <v>165</v>
      </c>
      <c r="B83" s="222" t="s">
        <v>166</v>
      </c>
      <c r="C83" s="219" t="str">
        <f t="shared" si="1"/>
        <v>×</v>
      </c>
      <c r="D83" s="228"/>
      <c r="E83" s="228"/>
    </row>
    <row r="84" spans="1:10" ht="17.25" customHeight="1">
      <c r="A84" s="227" t="s">
        <v>167</v>
      </c>
      <c r="B84" s="222" t="s">
        <v>168</v>
      </c>
      <c r="C84" s="219" t="str">
        <f t="shared" si="1"/>
        <v>×</v>
      </c>
      <c r="D84" s="221"/>
      <c r="E84" s="221"/>
      <c r="F84" s="155"/>
      <c r="G84" s="155"/>
      <c r="H84" s="155"/>
      <c r="I84" s="155"/>
      <c r="J84" s="155"/>
    </row>
    <row r="85" spans="1:10" ht="17.25" customHeight="1">
      <c r="A85" s="227" t="s">
        <v>169</v>
      </c>
      <c r="B85" s="222" t="s">
        <v>170</v>
      </c>
      <c r="C85" s="219" t="str">
        <f t="shared" si="1"/>
        <v>×</v>
      </c>
      <c r="D85" s="228"/>
      <c r="E85" s="228"/>
    </row>
    <row r="86" spans="1:10" ht="17.25" customHeight="1">
      <c r="A86" s="227" t="s">
        <v>171</v>
      </c>
      <c r="B86" s="222" t="s">
        <v>172</v>
      </c>
      <c r="C86" s="219" t="str">
        <f t="shared" si="1"/>
        <v>×</v>
      </c>
      <c r="D86" s="228"/>
      <c r="E86" s="228"/>
    </row>
    <row r="87" spans="1:10" ht="17.25" customHeight="1">
      <c r="A87" s="227" t="s">
        <v>173</v>
      </c>
      <c r="B87" s="222" t="s">
        <v>174</v>
      </c>
      <c r="C87" s="219" t="str">
        <f t="shared" si="1"/>
        <v>×</v>
      </c>
      <c r="D87" s="228"/>
      <c r="E87" s="228"/>
    </row>
    <row r="88" spans="1:10" ht="17.25" customHeight="1">
      <c r="A88" s="227" t="s">
        <v>175</v>
      </c>
      <c r="B88" s="222" t="s">
        <v>176</v>
      </c>
      <c r="C88" s="219" t="str">
        <f t="shared" si="1"/>
        <v>×</v>
      </c>
      <c r="D88" s="228"/>
      <c r="E88" s="228"/>
    </row>
    <row r="89" spans="1:10" ht="17.25" customHeight="1">
      <c r="A89" s="227" t="s">
        <v>177</v>
      </c>
      <c r="B89" s="222" t="s">
        <v>178</v>
      </c>
      <c r="C89" s="219" t="str">
        <f t="shared" si="1"/>
        <v>×</v>
      </c>
      <c r="D89" s="228"/>
      <c r="E89" s="228"/>
    </row>
    <row r="90" spans="1:10" ht="17.25" customHeight="1">
      <c r="A90" s="227" t="s">
        <v>179</v>
      </c>
      <c r="B90" s="222" t="s">
        <v>180</v>
      </c>
      <c r="C90" s="219" t="str">
        <f t="shared" si="1"/>
        <v>×</v>
      </c>
      <c r="D90" s="228"/>
      <c r="E90" s="228"/>
    </row>
    <row r="91" spans="1:10" ht="17.25" customHeight="1">
      <c r="A91" s="227" t="s">
        <v>181</v>
      </c>
      <c r="B91" s="222" t="s">
        <v>182</v>
      </c>
      <c r="C91" s="219" t="str">
        <f t="shared" si="1"/>
        <v>×</v>
      </c>
      <c r="D91" s="228"/>
      <c r="E91" s="228"/>
    </row>
    <row r="92" spans="1:10" ht="17.25" customHeight="1">
      <c r="A92" s="227" t="s">
        <v>183</v>
      </c>
      <c r="B92" s="232" t="s">
        <v>184</v>
      </c>
      <c r="C92" s="219" t="str">
        <f t="shared" si="1"/>
        <v>×</v>
      </c>
      <c r="D92" s="228"/>
      <c r="E92" s="228"/>
    </row>
    <row r="93" spans="1:10" ht="17.25" customHeight="1">
      <c r="A93" s="227" t="s">
        <v>185</v>
      </c>
      <c r="B93" s="232" t="s">
        <v>186</v>
      </c>
      <c r="C93" s="219" t="str">
        <f t="shared" si="1"/>
        <v>×</v>
      </c>
      <c r="D93" s="228"/>
      <c r="E93" s="228"/>
    </row>
    <row r="94" spans="1:10" ht="17.25" customHeight="1">
      <c r="A94" s="227" t="s">
        <v>187</v>
      </c>
      <c r="B94" s="232" t="s">
        <v>188</v>
      </c>
      <c r="C94" s="219" t="str">
        <f t="shared" si="1"/>
        <v>×</v>
      </c>
      <c r="D94" s="228"/>
      <c r="E94" s="228"/>
    </row>
    <row r="95" spans="1:10" ht="17.25" customHeight="1">
      <c r="A95" s="227" t="s">
        <v>189</v>
      </c>
      <c r="B95" s="222" t="s">
        <v>190</v>
      </c>
      <c r="C95" s="219" t="str">
        <f t="shared" si="1"/>
        <v>×</v>
      </c>
      <c r="D95" s="228"/>
      <c r="E95" s="228"/>
    </row>
    <row r="96" spans="1:10" ht="17.25" customHeight="1">
      <c r="A96" s="227" t="s">
        <v>191</v>
      </c>
      <c r="B96" s="222" t="s">
        <v>192</v>
      </c>
      <c r="C96" s="219" t="str">
        <f t="shared" si="1"/>
        <v>×</v>
      </c>
      <c r="D96" s="228"/>
      <c r="E96" s="228"/>
    </row>
    <row r="97" spans="1:5" ht="17.25" customHeight="1">
      <c r="A97" s="227" t="s">
        <v>193</v>
      </c>
      <c r="B97" s="222" t="s">
        <v>194</v>
      </c>
      <c r="C97" s="219" t="str">
        <f t="shared" si="1"/>
        <v>×</v>
      </c>
      <c r="D97" s="228"/>
      <c r="E97" s="228"/>
    </row>
    <row r="98" spans="1:5" ht="17.25" customHeight="1">
      <c r="A98" s="227" t="s">
        <v>195</v>
      </c>
      <c r="B98" s="222" t="s">
        <v>196</v>
      </c>
      <c r="C98" s="219" t="str">
        <f t="shared" si="1"/>
        <v>×</v>
      </c>
      <c r="D98" s="228"/>
      <c r="E98" s="228"/>
    </row>
    <row r="99" spans="1:5" ht="17.25" customHeight="1">
      <c r="A99" s="227" t="s">
        <v>197</v>
      </c>
      <c r="B99" s="222" t="s">
        <v>198</v>
      </c>
      <c r="C99" s="219" t="str">
        <f t="shared" si="1"/>
        <v>×</v>
      </c>
      <c r="D99" s="228"/>
      <c r="E99" s="228"/>
    </row>
    <row r="100" spans="1:5" ht="17.25" customHeight="1">
      <c r="A100" s="227" t="s">
        <v>199</v>
      </c>
      <c r="B100" s="222" t="s">
        <v>200</v>
      </c>
      <c r="C100" s="219" t="str">
        <f t="shared" si="1"/>
        <v>×</v>
      </c>
      <c r="D100" s="228"/>
      <c r="E100" s="228"/>
    </row>
    <row r="101" spans="1:5" ht="17.25" customHeight="1">
      <c r="A101" s="227" t="s">
        <v>201</v>
      </c>
      <c r="B101" s="222" t="s">
        <v>202</v>
      </c>
      <c r="C101" s="219" t="str">
        <f t="shared" si="1"/>
        <v>×</v>
      </c>
      <c r="D101" s="228"/>
      <c r="E101" s="228"/>
    </row>
    <row r="102" spans="1:5" ht="17.25" customHeight="1">
      <c r="A102" s="227" t="s">
        <v>203</v>
      </c>
      <c r="B102" s="223" t="s">
        <v>204</v>
      </c>
      <c r="C102" s="219" t="str">
        <f t="shared" si="1"/>
        <v>×</v>
      </c>
      <c r="D102" s="228"/>
      <c r="E102" s="228"/>
    </row>
    <row r="103" spans="1:5" ht="17.25" customHeight="1">
      <c r="A103" s="227" t="s">
        <v>205</v>
      </c>
      <c r="B103" s="223" t="s">
        <v>206</v>
      </c>
      <c r="C103" s="219" t="str">
        <f t="shared" si="1"/>
        <v>×</v>
      </c>
      <c r="D103" s="228"/>
      <c r="E103" s="228"/>
    </row>
    <row r="104" spans="1:5" ht="17.25" customHeight="1">
      <c r="A104" s="227" t="s">
        <v>207</v>
      </c>
      <c r="B104" s="223" t="s">
        <v>208</v>
      </c>
      <c r="C104" s="219" t="str">
        <f t="shared" si="1"/>
        <v>×</v>
      </c>
      <c r="D104" s="228"/>
      <c r="E104" s="228"/>
    </row>
    <row r="105" spans="1:5" ht="17.25" customHeight="1">
      <c r="A105" s="227" t="s">
        <v>209</v>
      </c>
      <c r="B105" s="222" t="s">
        <v>210</v>
      </c>
      <c r="C105" s="219" t="str">
        <f t="shared" si="1"/>
        <v>×</v>
      </c>
      <c r="D105" s="228"/>
      <c r="E105" s="228"/>
    </row>
    <row r="106" spans="1:5" ht="17.25" customHeight="1">
      <c r="A106" s="227" t="s">
        <v>211</v>
      </c>
      <c r="B106" s="222" t="s">
        <v>212</v>
      </c>
      <c r="C106" s="219" t="str">
        <f t="shared" si="1"/>
        <v>×</v>
      </c>
      <c r="D106" s="228"/>
      <c r="E106" s="228"/>
    </row>
    <row r="107" spans="1:5" ht="17.25" customHeight="1">
      <c r="A107" s="227" t="s">
        <v>213</v>
      </c>
      <c r="B107" s="222" t="s">
        <v>214</v>
      </c>
      <c r="C107" s="219" t="str">
        <f t="shared" si="1"/>
        <v>×</v>
      </c>
      <c r="D107" s="228"/>
      <c r="E107" s="228"/>
    </row>
    <row r="108" spans="1:5" ht="17.25" customHeight="1">
      <c r="A108" s="227" t="s">
        <v>215</v>
      </c>
      <c r="B108" s="222" t="s">
        <v>216</v>
      </c>
      <c r="C108" s="219" t="str">
        <f t="shared" si="1"/>
        <v>×</v>
      </c>
      <c r="D108" s="228"/>
      <c r="E108" s="228"/>
    </row>
    <row r="109" spans="1:5" ht="17.25" customHeight="1">
      <c r="A109" s="229"/>
      <c r="B109" s="229"/>
      <c r="C109" s="229"/>
      <c r="D109" s="229"/>
      <c r="E109" s="229"/>
    </row>
    <row r="110" spans="1:5" ht="17.25" customHeight="1">
      <c r="A110" s="230" t="s">
        <v>217</v>
      </c>
      <c r="B110" s="229"/>
      <c r="C110" s="229"/>
      <c r="D110" s="229"/>
      <c r="E110" s="229"/>
    </row>
  </sheetData>
  <protectedRanges>
    <protectedRange password="CE28" sqref="A2:A4" name="区域1"/>
  </protectedRanges>
  <phoneticPr fontId="21" type="noConversion"/>
  <hyperlinks>
    <hyperlink ref="B7" location="'1-汇总表'!A1" display="资产评估结果汇总表"/>
    <hyperlink ref="B8" location="'2-分类汇总'!A1" display="资产评估结果分类汇总表"/>
    <hyperlink ref="B9" location="'3-流动汇总'!A1" display="流动资产评估汇总表"/>
    <hyperlink ref="B10" location="'3-1货币汇总表'!A1" display="货币资金评估汇总表"/>
    <hyperlink ref="B11" location="'3-1-1现金'!A1" display="货币资金—现金评估明细表"/>
    <hyperlink ref="B12" location="'3-1-2银行存款'!A1" display="货币资金—银行存款评估明细表"/>
    <hyperlink ref="B13" location="'3-1-3其他货币资金'!A1" display="货币资金—其他货币资金评估明细表"/>
    <hyperlink ref="B14" location="'3-2交易性金融资产汇总'!A1" display="交易性金融资产评估汇总表"/>
    <hyperlink ref="B15" location="'3-2-1交易性-股票'!A1" display="交易性金融资产—股票投资评估明细表"/>
    <hyperlink ref="B16" location="'3-2-2交易性-债券'!A1" display="交易性金融资产-债券投资评估明细表"/>
    <hyperlink ref="B17" location="'3-2-3交易性-基金'!A1" display="交易性金融资产-基金投资评估明细表"/>
    <hyperlink ref="B19" location="'3-4应收票据 '!Print_Area" display="应收票据评估明细表"/>
    <hyperlink ref="B20" location="'3-5应收账款'!Print_Area" display="应收账款评估明细表"/>
    <hyperlink ref="B21" location="'3-6应收款项融资'!Print_Area" display="应收款项融资评估明细表"/>
    <hyperlink ref="B22" location="'3-7预付款项'!Print_Area" display="预付款项评估明细表"/>
    <hyperlink ref="B38" location="'3-11持有待售资产'!Print_Area" display="持有待售资产评估明细表"/>
    <hyperlink ref="B23" location="'3-8其他应收款汇总'!Print_Area" display="其他应收款汇总表"/>
    <hyperlink ref="B27" location="'3-9存货汇总'!A1" display="存货评估汇总表"/>
    <hyperlink ref="B108" location="'6-8其他非流动负债'!Print_Titles" display="其他非流动负债评估明细表"/>
    <hyperlink ref="B107" location="'6-7递延所得税负债'!Print_Titles" display="递延所得税负债评估明细表"/>
    <hyperlink ref="B105" location="'6-5预计负债'!A1" display="预计负债评估明细表"/>
    <hyperlink ref="B106" location="'6-6递延收益'!Print_Titles" display="递延收益评估明细表"/>
    <hyperlink ref="B102" location="'6-4长期应付款汇总'!Print_Area" display="长期应付款评估汇总表"/>
    <hyperlink ref="B100" location="'6-2应付债券'!A1" display="应付债券评估明细表"/>
    <hyperlink ref="B99" location="'6-1长期借款'!A1" display="长期借款评估明细表"/>
    <hyperlink ref="B98" location="'6-非流动负债汇总'!A1" display="非流动负债汇总表"/>
    <hyperlink ref="B28" location="'3-9-1材料采购（在途物资）'!A1" display="存货－材料采购（在途物资）评估明细表"/>
    <hyperlink ref="B29" location="'3-9-2原材料'!A1" display="存货－原材料评估明细表"/>
    <hyperlink ref="B30" location="'3-9-3在库周转材料'!A1" display="存货－在库周转材料评估明细表"/>
    <hyperlink ref="B31" location="'3-9-4委托加工物资'!A1" display="存货－委托加工物资评估明细表"/>
    <hyperlink ref="B32" location="'3-9-5产成品（库存商品）'!A1" display="存货－产成品（库存商品）评估明细表"/>
    <hyperlink ref="B33" location="'3-9-6在产品（自制半成品）'!A1" display="存货－在产品（自制半成品）评估明细表"/>
    <hyperlink ref="B34" location="'3-9-7发出商品'!A1" display="存货－发出商品评估明细表"/>
    <hyperlink ref="B35" location="'3-9-8在用周转材料'!A1" display="存货－在用周转材料评估明细表"/>
    <hyperlink ref="B39" location="'3-12一年到期非流动资产'!Print_Area" display="一年内到期的非流动资产评估明细表"/>
    <hyperlink ref="B40" location="'3-13其他流动资产'!Print_Area" display="其他流动资产评估明细表"/>
    <hyperlink ref="B41" location="'4-非流动资产汇总'!A1" display="非流动资产评估汇总表"/>
    <hyperlink ref="B42" location="'4-1债权投资'!Print_Area" display="债权投资评估明细表"/>
    <hyperlink ref="B43" location="'4-2其他债权投资'!Print_Area" display="其他债权投资评估明细表"/>
    <hyperlink ref="B46" location="'4-5其他权益工具投资'!Print_Area" display="其他权益工具投资评估明细表"/>
    <hyperlink ref="B47" location="'4-6其他非流动金融资产'!Print_Area" display="其他非流动金融资产评估明细表"/>
    <hyperlink ref="B84" location="'5-3衍生金融负债'!Print_Area" display="衍生金融负债评估明细表"/>
    <hyperlink ref="B44" location="'4-3长期应收'!A1" display="长期应收款评估明细表"/>
    <hyperlink ref="B45" location="'4-4股权投资'!A1" display="长期股权投资评估明细表"/>
    <hyperlink ref="B49" location="'4-7-1投资性房地产'!Print_Area" display="投资性房地产——房屋评估明细表（成本模式）"/>
    <hyperlink ref="B50" location="'4-7-2投资性房地产'!Print_Area" display="投资性房地产——房屋评估明细表（公允模式）"/>
    <hyperlink ref="B51" location="'4-7-3投资性地产'!Print_Area" display="投资性房地产——土地使用权评估明细表（成本模式）"/>
    <hyperlink ref="B52" location="'4-7-4投资性地产'!Print_Area" display="投资性房地产——土地使用权评估明细表（公允模式）"/>
    <hyperlink ref="B53" location="'4-8固定资产汇总'!Print_Area" display="固定资产评估汇总表"/>
    <hyperlink ref="B54" location="'4-8-1房屋建筑物'!Print_Area" display="固定资产-房屋建筑物评估明细表"/>
    <hyperlink ref="B55" location="'4-8-2构筑物'!Print_Area" display="固定资产-构筑物及其他辅助设施评估明细表"/>
    <hyperlink ref="B56" location="'4-8-3管道沟槽'!Print_Area" display="固定资产-管道及沟槽评估明细表"/>
    <hyperlink ref="B59" location="'4-8-6车辆'!Print_Area" display="固定资产-车辆评估明细表"/>
    <hyperlink ref="B58" location="'4-8-5机器设备'!Print_Area" display="固定资产-机器设备评估明细表"/>
    <hyperlink ref="B60" location="'4-8-7电子设备'!Print_Area" display="固定资产-电子设备评估明细表"/>
    <hyperlink ref="B61" location="'4-8-8土地'!Print_Area" display="固定资产—土地评估明细表"/>
    <hyperlink ref="B64" location="'4-9在建工程汇总'!Print_Area" display="在建工程评估汇总表"/>
    <hyperlink ref="B65" location="'4-9-1在建（土建）'!Print_Area" display="在建工程—土建工程评估明细表"/>
    <hyperlink ref="B66" location="'4-9-2在建（设备）'!Print_Area" display="在建工程—设备安装工程评估明细表"/>
    <hyperlink ref="B70" location="'4-12使用权资产'!Print_Area" display="使用权资产评估明细表"/>
    <hyperlink ref="B68" location="'4-10生产性生物资产'!A1" display="生产性生物资产评估明细表"/>
    <hyperlink ref="B69" location="'4-11油气资产'!A1" display="油气资产评估明细表"/>
    <hyperlink ref="B71" location="'4-13无形资产汇总'!Print_Area" display="无形资产评估明细表"/>
    <hyperlink ref="B76" location="'4-14开发支出'!Print_Area" display="开发支出评估明细表"/>
    <hyperlink ref="B77" location="'4-15商誉'!Print_Area" display="商誉评估明细表"/>
    <hyperlink ref="B78" location="'4-16长期待摊费用'!Print_Area" display="长期待摊费用评估明细表"/>
    <hyperlink ref="B79" location="'4-17递延所得税资产'!Print_Area" display="递延所得税资产评估明细表"/>
    <hyperlink ref="B80" location="'4-18其他非流动资产'!Print_Area" display="其他非流动资产评估明细表"/>
    <hyperlink ref="B81" location="'5-流动负债汇总'!A1" display="流动负债评估汇总表"/>
    <hyperlink ref="B82" location="'5-1短期借款'!A1" display="短期借款评估明细表"/>
    <hyperlink ref="B83" location="'5-2交易性金融负债'!A1" display="交易性金融负债评估明细表"/>
    <hyperlink ref="B85" location="'5-4应付票据'!Print_Area" display="应付票据评估明细表"/>
    <hyperlink ref="B86" location="'5-5应付账款'!Print_Area" display="应付账款评估明细表"/>
    <hyperlink ref="B87" location="'5-6预收款项'!Print_Area" display="预收款项评估明细表"/>
    <hyperlink ref="B89" location="'5-8职工薪酬'!Print_Area" display="应付职工薪酬评估明细表"/>
    <hyperlink ref="B90" location="'5-9应交税费'!Print_Area" display="应交税费评估明细表"/>
    <hyperlink ref="B95" location="'5-11持有待售负债'!Print_Area" display="持有待售负债评估明细表"/>
    <hyperlink ref="B101" location="'6-3租赁负债'!Print_Area" display="租赁负债评估明细表"/>
    <hyperlink ref="B91" location="'5-10其他应付款汇总 '!Print_Area" display="其他应付款评估汇总表"/>
    <hyperlink ref="B96" location="'5-12一年到期非流动负债'!Print_Area" display="一年内到期的非流动负债评估明细表"/>
    <hyperlink ref="B97" location="'5-13其他流动负债'!Print_Area" display="其他流动负债评估明细表"/>
    <hyperlink ref="B72" location="'4-13-1无形-土地'!Print_Area" display="无形资产-土地使用权评估明细表"/>
    <hyperlink ref="B73" location="'4-13-2无形-矿业权'!Print_Area" display="无形资产-矿业权评估明细表"/>
    <hyperlink ref="B75" location="'4-13-4无形-其他'!Print_Area" display="无形资产-其他无形资产评估明细表"/>
    <hyperlink ref="B37" location="'3-10合同资产'!A1" display="合同资产评估明细表"/>
    <hyperlink ref="B88" location="'5-7合同负债'!Print_Area" display="合同负债评估明细表"/>
    <hyperlink ref="B36" location="'3-9-9消耗性生物资产'!Print_Titles" display="存货－消耗性生物资产评估明细表"/>
    <hyperlink ref="B48" location="'4-7投资性房地产汇总表'!Print_Area" display="投资性房地产评估汇总表"/>
    <hyperlink ref="B57" location="'4-8-4井巷工程'!Print_Area" display="固定资产-井巷工程评估明细表"/>
    <hyperlink ref="B62" location="'4-8-9船舶'!Print_Area" display="固定资产—船舶评估明细表"/>
    <hyperlink ref="B18" location="'3-3衍生金融资产'!Print_Area" display="衍生金融资产评估明细表"/>
    <hyperlink ref="B74" location="'4-13-3无形-海域'!Print_Area" display="无形资产-海域使得权评估明细表"/>
    <hyperlink ref="B24" location="'3-8-1其他应收款'!Print_Area" display="其他应收—其他应收款评估明细表"/>
    <hyperlink ref="B25" location="'3-8-2应收利息'!Print_Area" display="其他应收—应收利息评估明细表"/>
    <hyperlink ref="B26" location="'3-8-3应收股利'!Print_Area" display="其他应收—应收股利评估明细表"/>
    <hyperlink ref="B63" location="'4-8-10固定资产清理'!Print_Area" display="固定资产清理评估明细表"/>
    <hyperlink ref="B67" location="'4-9-3在建（工程物资）'!Print_Area" display="在建工程—工程物资评估明细表"/>
    <hyperlink ref="B92" location="'5-10-1其他应付款'!Print_Area" display="其他应付—其他应付款评估明细表"/>
    <hyperlink ref="B93" location="'5-10-2应付利息'!Print_Area" display="其他应付—应付利息评估明细表"/>
    <hyperlink ref="B94" location="'5-10-3应付股利（利润）'!Print_Area" display="其他应付—应付股利（利润）评估明细表"/>
    <hyperlink ref="B103" location="'6-4-1长期应付款'!Print_Titles" display="长期应付—专项应付款评估明细表"/>
    <hyperlink ref="B104" location="'6-4-2专项应付款'!Print_Titles" display="长期应付—长期应付款评估明细表"/>
  </hyperlinks>
  <printOptions horizontalCentered="1"/>
  <pageMargins left="0.74803149606299202" right="0.74803149606299202" top="0.78740157480314998" bottom="0.59055118110236204" header="1.37795275590551" footer="0.511811023622047"/>
  <pageSetup paperSize="9" orientation="landscape" blackAndWhite="1" useFirstPageNumber="1"/>
  <headerFooter scaleWithDoc="0">
    <oddHeader>&amp;R&amp;"宋体,常规"&amp;10第&amp;"Arial Narrow,常规"&amp;P&amp;"宋体,常规"页，共&amp;"Arial Narrow,常规"&amp;N&amp;"宋体,常规"页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M60"/>
  <sheetViews>
    <sheetView workbookViewId="0">
      <selection activeCell="H16" sqref="H16"/>
    </sheetView>
  </sheetViews>
  <sheetFormatPr defaultColWidth="9" defaultRowHeight="15.75"/>
  <cols>
    <col min="1" max="2" width="9" style="202"/>
    <col min="3" max="3" width="21.5" style="202" customWidth="1"/>
    <col min="4" max="4" width="13.375" style="202" customWidth="1"/>
    <col min="5" max="16384" width="9" style="202"/>
  </cols>
  <sheetData>
    <row r="1" spans="1:13" ht="21" customHeight="1">
      <c r="F1" s="202" t="s">
        <v>218</v>
      </c>
    </row>
    <row r="2" spans="1:13" ht="21" customHeight="1">
      <c r="A2" s="203"/>
      <c r="B2" s="203"/>
      <c r="C2" s="203"/>
      <c r="D2" s="203"/>
      <c r="E2" s="203"/>
      <c r="F2" s="203"/>
      <c r="G2" s="203"/>
      <c r="H2" s="203"/>
      <c r="I2" s="203"/>
      <c r="J2" s="203"/>
    </row>
    <row r="3" spans="1:13" ht="21" customHeight="1">
      <c r="A3" s="203"/>
      <c r="B3" s="203"/>
      <c r="C3" s="203"/>
      <c r="D3" s="203"/>
      <c r="E3" s="203"/>
      <c r="F3" s="203"/>
      <c r="G3" s="203"/>
      <c r="H3" s="203"/>
      <c r="I3" s="203"/>
      <c r="J3" s="203"/>
    </row>
    <row r="4" spans="1:13">
      <c r="A4" s="204" t="str">
        <f>CONCATENATE(索引!B2)</f>
        <v>中地装张家口探矿机械有限公司</v>
      </c>
      <c r="B4" s="205"/>
      <c r="C4" s="205"/>
      <c r="D4" s="205"/>
      <c r="E4" s="205"/>
      <c r="F4" s="205"/>
      <c r="G4" s="205"/>
      <c r="H4" s="205"/>
      <c r="I4" s="205"/>
      <c r="J4" s="205"/>
      <c r="K4" s="206"/>
      <c r="L4" s="206"/>
      <c r="M4" s="206"/>
    </row>
    <row r="5" spans="1:13" ht="13.5" customHeight="1">
      <c r="A5" s="203"/>
      <c r="B5" s="203"/>
      <c r="C5" s="203"/>
      <c r="D5" s="203"/>
      <c r="E5" s="203"/>
      <c r="F5" s="203"/>
      <c r="G5" s="203"/>
      <c r="H5" s="203"/>
      <c r="I5" s="203"/>
      <c r="J5" s="203"/>
    </row>
    <row r="6" spans="1:13" ht="20.25">
      <c r="A6" s="207" t="s">
        <v>219</v>
      </c>
      <c r="B6" s="205"/>
      <c r="C6" s="205"/>
      <c r="D6" s="205"/>
      <c r="E6" s="205"/>
      <c r="F6" s="207"/>
      <c r="G6" s="205"/>
      <c r="H6" s="205"/>
      <c r="I6" s="205"/>
      <c r="J6" s="205"/>
      <c r="K6" s="206"/>
      <c r="L6" s="206"/>
      <c r="M6" s="206"/>
    </row>
    <row r="7" spans="1:13" ht="21" customHeight="1">
      <c r="A7" s="203"/>
      <c r="B7" s="203"/>
      <c r="C7" s="203"/>
      <c r="D7" s="203"/>
      <c r="E7" s="203"/>
      <c r="F7" s="203"/>
      <c r="G7" s="203"/>
      <c r="H7" s="203"/>
      <c r="I7" s="203"/>
      <c r="J7" s="203"/>
    </row>
    <row r="8" spans="1:13" ht="21" customHeight="1">
      <c r="A8" s="205" t="str">
        <f>CONCATENATE(索引!A3,索引!B3)</f>
        <v>评估基准日：2025年11月30日</v>
      </c>
      <c r="B8" s="205"/>
      <c r="C8" s="205"/>
      <c r="D8" s="205"/>
      <c r="E8" s="205"/>
      <c r="F8" s="205"/>
      <c r="G8" s="205"/>
      <c r="H8" s="205"/>
      <c r="I8" s="205"/>
      <c r="J8" s="205"/>
      <c r="K8" s="206"/>
      <c r="L8" s="206"/>
      <c r="M8" s="206"/>
    </row>
    <row r="9" spans="1:13" ht="21" customHeight="1">
      <c r="A9" s="205"/>
      <c r="B9" s="205"/>
      <c r="C9" s="205"/>
      <c r="D9" s="205"/>
      <c r="E9" s="205"/>
      <c r="F9" s="205"/>
      <c r="G9" s="205"/>
      <c r="H9" s="205"/>
      <c r="I9" s="205"/>
      <c r="J9" s="205"/>
      <c r="K9" s="206"/>
      <c r="L9" s="206"/>
      <c r="M9" s="206"/>
    </row>
    <row r="10" spans="1:13" ht="21" customHeight="1">
      <c r="A10" s="205"/>
      <c r="B10" s="205"/>
      <c r="C10" s="205"/>
      <c r="D10" s="205"/>
      <c r="E10" s="205"/>
      <c r="F10" s="205"/>
      <c r="G10" s="205"/>
      <c r="H10" s="205"/>
      <c r="I10" s="205"/>
      <c r="J10" s="205"/>
      <c r="K10" s="206"/>
      <c r="L10" s="206"/>
      <c r="M10" s="206"/>
    </row>
    <row r="11" spans="1:13" ht="21" customHeight="1">
      <c r="A11" s="205"/>
      <c r="B11" s="205"/>
      <c r="C11" s="205"/>
      <c r="D11" s="205"/>
      <c r="E11" s="205"/>
      <c r="F11" s="205"/>
      <c r="G11" s="205"/>
      <c r="H11" s="205"/>
      <c r="I11" s="205"/>
      <c r="J11" s="205"/>
      <c r="K11" s="206"/>
      <c r="L11" s="206"/>
      <c r="M11" s="206"/>
    </row>
    <row r="12" spans="1:13" ht="21" customHeight="1">
      <c r="A12" s="205"/>
      <c r="B12" s="205"/>
      <c r="C12" s="205"/>
      <c r="D12" s="205"/>
      <c r="E12" s="205"/>
      <c r="F12" s="205"/>
      <c r="G12" s="205"/>
      <c r="H12" s="205"/>
      <c r="I12" s="205"/>
      <c r="J12" s="205"/>
      <c r="K12" s="206"/>
      <c r="L12" s="206"/>
      <c r="M12" s="206"/>
    </row>
    <row r="13" spans="1:13" ht="21" customHeight="1">
      <c r="A13" s="203"/>
      <c r="B13" s="203"/>
      <c r="C13" s="203"/>
      <c r="D13" s="203"/>
      <c r="E13" s="203"/>
      <c r="F13" s="203"/>
      <c r="G13" s="203"/>
      <c r="H13" s="203"/>
      <c r="I13" s="203"/>
      <c r="J13" s="203"/>
    </row>
    <row r="14" spans="1:13" ht="21" customHeight="1">
      <c r="A14" s="203"/>
      <c r="B14" s="203"/>
      <c r="C14" s="203" t="str">
        <f>CONCATENATE(索引!A2,索引!B2)</f>
        <v>被评估单位：中地装张家口探矿机械有限公司</v>
      </c>
      <c r="D14" s="203"/>
      <c r="E14" s="203"/>
      <c r="F14" s="203"/>
      <c r="G14" s="203"/>
      <c r="H14" s="203"/>
      <c r="I14" s="203"/>
      <c r="J14" s="203"/>
    </row>
    <row r="15" spans="1:13" ht="21" customHeight="1">
      <c r="A15" s="203"/>
      <c r="B15" s="203"/>
      <c r="C15" s="203"/>
      <c r="D15" s="203"/>
      <c r="E15" s="203"/>
      <c r="F15" s="203"/>
      <c r="G15" s="203"/>
      <c r="H15" s="203"/>
      <c r="I15" s="203"/>
      <c r="J15" s="203"/>
    </row>
    <row r="16" spans="1:13" ht="21" customHeight="1">
      <c r="A16" s="203"/>
      <c r="B16" s="203"/>
      <c r="C16" s="203" t="str">
        <f>CONCATENATE(索引!A4,索引!B4)</f>
        <v>企业负责人：史六顺</v>
      </c>
      <c r="D16" s="203"/>
      <c r="E16" s="203"/>
      <c r="F16" s="203"/>
      <c r="G16" s="203"/>
      <c r="H16" s="203" t="str">
        <f>CONCATENATE(索引!C4,索引!D4)</f>
        <v>财务负责人：史六顺</v>
      </c>
      <c r="I16" s="203"/>
      <c r="J16" s="203"/>
    </row>
    <row r="17" spans="1:10" ht="21" customHeight="1">
      <c r="A17" s="203"/>
      <c r="B17" s="203"/>
      <c r="C17" s="203"/>
      <c r="D17" s="203"/>
      <c r="E17" s="203"/>
      <c r="F17" s="203"/>
      <c r="G17" s="203"/>
      <c r="H17" s="203"/>
      <c r="I17" s="203"/>
      <c r="J17" s="203"/>
    </row>
    <row r="18" spans="1:10" ht="21" customHeight="1">
      <c r="A18" s="203"/>
      <c r="B18" s="203"/>
      <c r="C18" s="203" t="str">
        <f>CONCATENATE("被评估单位填表人：",索引!B5)</f>
        <v>被评估单位填表人：曲紫剑</v>
      </c>
      <c r="D18" s="203"/>
      <c r="E18" s="203"/>
      <c r="F18" s="203"/>
      <c r="G18" s="203"/>
      <c r="H18" s="203"/>
      <c r="I18" s="203"/>
      <c r="J18" s="203"/>
    </row>
    <row r="19" spans="1:10" ht="21" customHeight="1">
      <c r="A19" s="203"/>
      <c r="B19" s="203"/>
      <c r="C19" s="203"/>
      <c r="D19" s="203"/>
      <c r="E19" s="203"/>
      <c r="F19" s="203"/>
      <c r="G19" s="203"/>
      <c r="H19" s="203"/>
      <c r="I19" s="203"/>
      <c r="J19" s="203"/>
    </row>
    <row r="20" spans="1:10" ht="21" customHeight="1">
      <c r="A20" s="203"/>
      <c r="B20" s="203"/>
      <c r="C20" s="203" t="str">
        <f>CONCATENATE(索引!C5,索引!D5)</f>
        <v>填表日期：2025年11月1日</v>
      </c>
      <c r="D20" s="208"/>
      <c r="E20" s="203"/>
      <c r="F20" s="203"/>
      <c r="G20" s="203"/>
      <c r="H20" s="203"/>
      <c r="I20" s="203"/>
      <c r="J20" s="203"/>
    </row>
    <row r="21" spans="1:10">
      <c r="A21" s="203"/>
      <c r="B21" s="203"/>
      <c r="C21" s="203"/>
      <c r="D21" s="203"/>
      <c r="E21" s="203"/>
      <c r="F21" s="203"/>
      <c r="G21" s="203"/>
      <c r="H21" s="203"/>
      <c r="I21" s="203"/>
      <c r="J21" s="203"/>
    </row>
    <row r="22" spans="1:10">
      <c r="A22" s="203"/>
      <c r="B22" s="203"/>
      <c r="C22" s="203"/>
      <c r="D22" s="203"/>
      <c r="E22" s="203"/>
      <c r="F22" s="203"/>
      <c r="G22" s="203"/>
      <c r="H22" s="203"/>
      <c r="I22" s="203"/>
      <c r="J22" s="203"/>
    </row>
    <row r="23" spans="1:10">
      <c r="A23" s="203"/>
      <c r="B23" s="203"/>
      <c r="C23" s="203"/>
      <c r="D23" s="203"/>
      <c r="E23" s="203"/>
      <c r="F23" s="203"/>
      <c r="G23" s="203"/>
      <c r="H23" s="203"/>
      <c r="I23" s="203"/>
      <c r="J23" s="203"/>
    </row>
    <row r="24" spans="1:10">
      <c r="A24" s="203"/>
      <c r="B24" s="203"/>
      <c r="C24" s="203"/>
      <c r="D24" s="203"/>
      <c r="E24" s="203"/>
      <c r="F24" s="203"/>
      <c r="G24" s="203"/>
      <c r="H24" s="203"/>
      <c r="I24" s="203"/>
      <c r="J24" s="203"/>
    </row>
    <row r="25" spans="1:10">
      <c r="A25" s="203"/>
      <c r="B25" s="203"/>
      <c r="C25" s="203"/>
      <c r="D25" s="203"/>
      <c r="E25" s="203"/>
      <c r="F25" s="203"/>
      <c r="G25" s="203"/>
      <c r="H25" s="203"/>
      <c r="I25" s="203"/>
      <c r="J25" s="203"/>
    </row>
    <row r="26" spans="1:10" ht="13.5" customHeight="1">
      <c r="A26" s="203"/>
      <c r="B26" s="203"/>
      <c r="C26" s="203"/>
      <c r="D26" s="203"/>
      <c r="E26" s="203"/>
      <c r="F26" s="203"/>
      <c r="G26" s="203"/>
      <c r="H26" s="203"/>
      <c r="I26" s="203"/>
      <c r="J26" s="203"/>
    </row>
    <row r="27" spans="1:10">
      <c r="A27" s="203"/>
      <c r="B27" s="203"/>
      <c r="C27" s="203"/>
      <c r="D27" s="203"/>
      <c r="E27" s="203"/>
      <c r="F27" s="203"/>
      <c r="G27" s="203"/>
      <c r="H27" s="203"/>
      <c r="I27" s="203"/>
      <c r="J27" s="203"/>
    </row>
    <row r="28" spans="1:10">
      <c r="A28" s="203"/>
      <c r="B28" s="203"/>
      <c r="C28" s="203"/>
      <c r="D28" s="203"/>
      <c r="E28" s="203"/>
      <c r="F28" s="203"/>
      <c r="G28" s="203"/>
      <c r="H28" s="203"/>
      <c r="I28" s="203"/>
      <c r="J28" s="203"/>
    </row>
    <row r="29" spans="1:10">
      <c r="A29" s="203"/>
      <c r="B29" s="203"/>
      <c r="C29" s="203"/>
      <c r="D29" s="203"/>
      <c r="E29" s="203"/>
      <c r="F29" s="203"/>
      <c r="G29" s="203"/>
      <c r="H29" s="203"/>
      <c r="I29" s="203"/>
      <c r="J29" s="203"/>
    </row>
    <row r="30" spans="1:10">
      <c r="A30" s="203"/>
      <c r="B30" s="203"/>
      <c r="C30" s="203"/>
      <c r="D30" s="203"/>
      <c r="E30" s="203"/>
      <c r="F30" s="203"/>
      <c r="G30" s="203"/>
      <c r="H30" s="203"/>
      <c r="I30" s="203"/>
      <c r="J30" s="203"/>
    </row>
    <row r="31" spans="1:10">
      <c r="A31" s="203"/>
      <c r="B31" s="203"/>
      <c r="C31" s="203"/>
      <c r="D31" s="203"/>
      <c r="E31" s="203"/>
      <c r="F31" s="203"/>
      <c r="G31" s="203"/>
      <c r="H31" s="203"/>
      <c r="I31" s="203"/>
      <c r="J31" s="203"/>
    </row>
    <row r="32" spans="1:10">
      <c r="A32" s="203"/>
      <c r="B32" s="203"/>
      <c r="C32" s="203"/>
      <c r="D32" s="203"/>
      <c r="E32" s="203"/>
      <c r="F32" s="203"/>
      <c r="G32" s="203"/>
      <c r="H32" s="203"/>
      <c r="I32" s="203"/>
      <c r="J32" s="203"/>
    </row>
    <row r="33" spans="1:10">
      <c r="A33" s="203"/>
      <c r="B33" s="203"/>
      <c r="C33" s="203"/>
      <c r="D33" s="203"/>
      <c r="E33" s="203"/>
      <c r="F33" s="203"/>
      <c r="G33" s="203"/>
      <c r="H33" s="203"/>
      <c r="I33" s="203"/>
      <c r="J33" s="203"/>
    </row>
    <row r="34" spans="1:10">
      <c r="A34" s="203"/>
      <c r="B34" s="203"/>
      <c r="C34" s="203"/>
      <c r="D34" s="203"/>
      <c r="E34" s="203"/>
      <c r="F34" s="203"/>
      <c r="G34" s="203"/>
      <c r="H34" s="203"/>
      <c r="I34" s="203"/>
      <c r="J34" s="203"/>
    </row>
    <row r="35" spans="1:10">
      <c r="A35" s="203"/>
      <c r="B35" s="203"/>
      <c r="C35" s="203"/>
      <c r="D35" s="203"/>
      <c r="E35" s="203"/>
      <c r="F35" s="203"/>
      <c r="G35" s="203"/>
      <c r="H35" s="203"/>
      <c r="I35" s="203"/>
      <c r="J35" s="203"/>
    </row>
    <row r="36" spans="1:10">
      <c r="A36" s="203"/>
      <c r="B36" s="203"/>
      <c r="C36" s="203"/>
      <c r="D36" s="203"/>
      <c r="E36" s="203"/>
      <c r="F36" s="203"/>
      <c r="G36" s="203"/>
      <c r="H36" s="203"/>
      <c r="I36" s="203"/>
      <c r="J36" s="203"/>
    </row>
    <row r="37" spans="1:10">
      <c r="A37" s="203"/>
      <c r="B37" s="203"/>
      <c r="C37" s="203"/>
      <c r="D37" s="203"/>
      <c r="E37" s="203"/>
      <c r="F37" s="203"/>
      <c r="G37" s="203"/>
      <c r="H37" s="203"/>
      <c r="I37" s="203"/>
      <c r="J37" s="203"/>
    </row>
    <row r="38" spans="1:10">
      <c r="A38" s="203"/>
      <c r="B38" s="203"/>
      <c r="C38" s="203"/>
      <c r="D38" s="203"/>
      <c r="E38" s="203"/>
      <c r="F38" s="203"/>
      <c r="G38" s="203"/>
      <c r="H38" s="203"/>
      <c r="I38" s="203"/>
      <c r="J38" s="203"/>
    </row>
    <row r="39" spans="1:10">
      <c r="A39" s="203"/>
      <c r="B39" s="203"/>
      <c r="C39" s="203"/>
      <c r="D39" s="203"/>
      <c r="E39" s="203"/>
      <c r="F39" s="203"/>
      <c r="G39" s="203"/>
      <c r="H39" s="203"/>
      <c r="I39" s="203"/>
      <c r="J39" s="203"/>
    </row>
    <row r="40" spans="1:10">
      <c r="A40" s="203"/>
      <c r="B40" s="203"/>
      <c r="C40" s="203"/>
      <c r="D40" s="203"/>
      <c r="E40" s="203"/>
      <c r="F40" s="203"/>
      <c r="G40" s="203"/>
      <c r="H40" s="203"/>
      <c r="I40" s="203"/>
      <c r="J40" s="203"/>
    </row>
    <row r="41" spans="1:10">
      <c r="A41" s="203"/>
      <c r="B41" s="203"/>
      <c r="C41" s="203"/>
      <c r="D41" s="203"/>
      <c r="E41" s="203"/>
      <c r="F41" s="203"/>
      <c r="G41" s="203"/>
      <c r="H41" s="203"/>
      <c r="I41" s="203"/>
      <c r="J41" s="203"/>
    </row>
    <row r="42" spans="1:10">
      <c r="A42" s="203"/>
      <c r="B42" s="203"/>
      <c r="C42" s="203"/>
      <c r="D42" s="203"/>
      <c r="E42" s="203"/>
      <c r="F42" s="203"/>
      <c r="G42" s="203"/>
      <c r="H42" s="203"/>
      <c r="I42" s="203"/>
      <c r="J42" s="203"/>
    </row>
    <row r="43" spans="1:10">
      <c r="A43" s="203"/>
      <c r="B43" s="203"/>
      <c r="C43" s="203"/>
      <c r="D43" s="203"/>
      <c r="E43" s="203"/>
      <c r="F43" s="203"/>
      <c r="G43" s="203"/>
      <c r="H43" s="203"/>
      <c r="I43" s="203"/>
      <c r="J43" s="203"/>
    </row>
    <row r="44" spans="1:10">
      <c r="A44" s="203"/>
      <c r="B44" s="203"/>
      <c r="C44" s="203"/>
      <c r="D44" s="203"/>
      <c r="E44" s="203"/>
      <c r="F44" s="203"/>
      <c r="G44" s="203"/>
      <c r="H44" s="203"/>
      <c r="I44" s="203"/>
      <c r="J44" s="203"/>
    </row>
    <row r="45" spans="1:10">
      <c r="A45" s="203"/>
      <c r="B45" s="203"/>
      <c r="C45" s="203"/>
      <c r="D45" s="203"/>
      <c r="E45" s="203"/>
      <c r="F45" s="203"/>
      <c r="G45" s="203"/>
      <c r="H45" s="203"/>
      <c r="I45" s="203"/>
      <c r="J45" s="203"/>
    </row>
    <row r="46" spans="1:10">
      <c r="A46" s="203"/>
      <c r="B46" s="203"/>
      <c r="C46" s="203"/>
      <c r="D46" s="203"/>
      <c r="E46" s="203"/>
      <c r="F46" s="203"/>
      <c r="G46" s="203"/>
      <c r="H46" s="203"/>
      <c r="I46" s="203"/>
      <c r="J46" s="203"/>
    </row>
    <row r="47" spans="1:10">
      <c r="A47" s="203"/>
      <c r="B47" s="203"/>
      <c r="C47" s="203"/>
      <c r="D47" s="203"/>
      <c r="E47" s="203"/>
      <c r="F47" s="203"/>
      <c r="G47" s="203"/>
      <c r="H47" s="203"/>
      <c r="I47" s="203"/>
      <c r="J47" s="203"/>
    </row>
    <row r="48" spans="1:10">
      <c r="A48" s="203"/>
      <c r="B48" s="203"/>
      <c r="C48" s="203"/>
      <c r="D48" s="203"/>
      <c r="E48" s="203"/>
      <c r="F48" s="203"/>
      <c r="G48" s="203"/>
      <c r="H48" s="203"/>
      <c r="I48" s="203"/>
      <c r="J48" s="203"/>
    </row>
    <row r="49" spans="1:10">
      <c r="A49" s="203"/>
      <c r="B49" s="203"/>
      <c r="C49" s="203"/>
      <c r="D49" s="203"/>
      <c r="E49" s="203"/>
      <c r="F49" s="203"/>
      <c r="G49" s="203"/>
      <c r="H49" s="203"/>
      <c r="I49" s="203"/>
      <c r="J49" s="203"/>
    </row>
    <row r="50" spans="1:10">
      <c r="A50" s="203"/>
      <c r="B50" s="203"/>
      <c r="C50" s="203"/>
      <c r="D50" s="203"/>
      <c r="E50" s="203"/>
      <c r="F50" s="203"/>
      <c r="G50" s="203"/>
      <c r="H50" s="203"/>
      <c r="I50" s="203"/>
      <c r="J50" s="203"/>
    </row>
    <row r="51" spans="1:10">
      <c r="A51" s="203"/>
      <c r="B51" s="203"/>
      <c r="C51" s="203"/>
      <c r="D51" s="203"/>
      <c r="E51" s="203"/>
      <c r="F51" s="203"/>
      <c r="G51" s="203"/>
      <c r="H51" s="203"/>
      <c r="I51" s="203"/>
      <c r="J51" s="203"/>
    </row>
    <row r="52" spans="1:10">
      <c r="A52" s="203"/>
      <c r="B52" s="203"/>
      <c r="C52" s="203"/>
      <c r="D52" s="203"/>
      <c r="E52" s="203"/>
      <c r="F52" s="203"/>
      <c r="G52" s="203"/>
      <c r="H52" s="203"/>
      <c r="I52" s="203"/>
      <c r="J52" s="203"/>
    </row>
    <row r="53" spans="1:10">
      <c r="A53" s="203"/>
      <c r="B53" s="203"/>
      <c r="C53" s="203"/>
      <c r="D53" s="203"/>
      <c r="E53" s="203"/>
      <c r="F53" s="203"/>
      <c r="G53" s="203"/>
      <c r="H53" s="203"/>
      <c r="I53" s="203"/>
      <c r="J53" s="203"/>
    </row>
    <row r="54" spans="1:10">
      <c r="A54" s="203"/>
      <c r="B54" s="203"/>
      <c r="C54" s="203"/>
      <c r="D54" s="203"/>
      <c r="E54" s="203"/>
      <c r="F54" s="203"/>
      <c r="G54" s="203"/>
      <c r="H54" s="203"/>
      <c r="I54" s="203"/>
      <c r="J54" s="203"/>
    </row>
    <row r="55" spans="1:10">
      <c r="A55" s="203"/>
      <c r="B55" s="203"/>
      <c r="C55" s="203"/>
      <c r="D55" s="203"/>
      <c r="E55" s="203"/>
      <c r="F55" s="203"/>
      <c r="G55" s="203"/>
      <c r="H55" s="203"/>
      <c r="I55" s="203"/>
      <c r="J55" s="203"/>
    </row>
    <row r="56" spans="1:10">
      <c r="A56" s="203"/>
      <c r="B56" s="203"/>
      <c r="C56" s="203"/>
      <c r="D56" s="203"/>
      <c r="E56" s="203"/>
      <c r="F56" s="203"/>
      <c r="G56" s="203"/>
      <c r="H56" s="203"/>
      <c r="I56" s="203"/>
      <c r="J56" s="203"/>
    </row>
    <row r="57" spans="1:10">
      <c r="A57" s="203"/>
      <c r="B57" s="203"/>
      <c r="C57" s="203"/>
      <c r="D57" s="203"/>
      <c r="E57" s="203"/>
      <c r="F57" s="203"/>
      <c r="G57" s="203"/>
      <c r="H57" s="203"/>
      <c r="I57" s="203"/>
      <c r="J57" s="203"/>
    </row>
    <row r="58" spans="1:10">
      <c r="A58" s="203"/>
      <c r="B58" s="203"/>
      <c r="C58" s="203"/>
      <c r="D58" s="203"/>
      <c r="E58" s="203"/>
      <c r="F58" s="203"/>
      <c r="G58" s="203"/>
      <c r="H58" s="203"/>
      <c r="I58" s="203"/>
      <c r="J58" s="203"/>
    </row>
    <row r="59" spans="1:10">
      <c r="A59" s="203"/>
      <c r="B59" s="203"/>
      <c r="C59" s="203"/>
      <c r="D59" s="203"/>
      <c r="E59" s="203"/>
      <c r="F59" s="203"/>
      <c r="G59" s="203"/>
      <c r="H59" s="203"/>
      <c r="I59" s="203"/>
      <c r="J59" s="203"/>
    </row>
    <row r="60" spans="1:10">
      <c r="A60" s="203"/>
      <c r="B60" s="203"/>
      <c r="C60" s="203"/>
      <c r="D60" s="203"/>
      <c r="E60" s="203"/>
      <c r="F60" s="203"/>
      <c r="G60" s="203"/>
      <c r="H60" s="203"/>
      <c r="I60" s="203"/>
      <c r="J60" s="203"/>
    </row>
  </sheetData>
  <phoneticPr fontId="21" type="noConversion"/>
  <printOptions horizontalCentered="1"/>
  <pageMargins left="0.74803149606299202" right="0.74803149606299202" top="0.78740157480314998" bottom="0.59055118110236204" header="1.37795275590551" footer="0.511811023622047"/>
  <pageSetup paperSize="9" orientation="landscape" blackAndWhite="1" useFirstPageNumber="1" r:id="rId1"/>
  <headerFooter scaleWithDoc="0">
    <oddHeader>&amp;R&amp;"宋体,常规"&amp;10第&amp;"Arial Narrow,常规"&amp;P&amp;"宋体,常规"页，共&amp;"Arial Narrow,常规"&amp;N&amp;"宋体,常规"页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D10" sqref="D10"/>
    </sheetView>
  </sheetViews>
  <sheetFormatPr defaultRowHeight="15.75"/>
  <cols>
    <col min="1" max="1" width="26.5" customWidth="1"/>
    <col min="2" max="2" width="18.625" style="317" customWidth="1"/>
    <col min="3" max="3" width="18.625" customWidth="1"/>
    <col min="4" max="4" width="26.375" customWidth="1"/>
  </cols>
  <sheetData>
    <row r="1" spans="1:4" ht="20.25">
      <c r="A1" s="327" t="s">
        <v>1624</v>
      </c>
      <c r="B1" s="327"/>
      <c r="C1" s="327"/>
      <c r="D1" s="327"/>
    </row>
    <row r="2" spans="1:4">
      <c r="A2" s="328" t="s">
        <v>1640</v>
      </c>
      <c r="B2" s="328"/>
      <c r="C2" s="315"/>
      <c r="D2" s="315"/>
    </row>
    <row r="3" spans="1:4" s="318" customFormat="1" ht="18.75">
      <c r="A3" s="319" t="s">
        <v>1646</v>
      </c>
      <c r="B3" s="320" t="s">
        <v>1650</v>
      </c>
      <c r="C3" s="321" t="s">
        <v>1649</v>
      </c>
      <c r="D3" s="321" t="s">
        <v>1648</v>
      </c>
    </row>
    <row r="4" spans="1:4" s="316" customFormat="1" ht="18.75">
      <c r="A4" s="322" t="s">
        <v>1641</v>
      </c>
      <c r="B4" s="323">
        <v>1641.5770000000005</v>
      </c>
      <c r="C4" s="324">
        <v>218</v>
      </c>
      <c r="D4" s="325">
        <v>6416</v>
      </c>
    </row>
    <row r="5" spans="1:4" s="316" customFormat="1" ht="18.75">
      <c r="A5" s="322" t="s">
        <v>1642</v>
      </c>
      <c r="B5" s="323">
        <v>650.38000000000034</v>
      </c>
      <c r="C5" s="324">
        <v>59</v>
      </c>
      <c r="D5" s="325">
        <v>504</v>
      </c>
    </row>
    <row r="6" spans="1:4" s="316" customFormat="1" ht="18.75">
      <c r="A6" s="322" t="s">
        <v>1643</v>
      </c>
      <c r="B6" s="323">
        <v>3725.4980000000014</v>
      </c>
      <c r="C6" s="324">
        <v>213</v>
      </c>
      <c r="D6" s="325">
        <v>4284</v>
      </c>
    </row>
    <row r="7" spans="1:4" s="316" customFormat="1" ht="18.75">
      <c r="A7" s="322" t="s">
        <v>1644</v>
      </c>
      <c r="B7" s="323">
        <v>2073.21</v>
      </c>
      <c r="C7" s="324">
        <v>103</v>
      </c>
      <c r="D7" s="325">
        <v>4878</v>
      </c>
    </row>
    <row r="8" spans="1:4" s="316" customFormat="1" ht="18.75">
      <c r="A8" s="322" t="s">
        <v>1645</v>
      </c>
      <c r="B8" s="323">
        <v>453.97</v>
      </c>
      <c r="C8" s="324">
        <v>36</v>
      </c>
      <c r="D8" s="325">
        <v>644</v>
      </c>
    </row>
    <row r="9" spans="1:4" s="316" customFormat="1" ht="18.75">
      <c r="A9" s="326" t="s">
        <v>222</v>
      </c>
      <c r="B9" s="323">
        <v>2620</v>
      </c>
      <c r="C9" s="324">
        <v>1</v>
      </c>
      <c r="D9" s="325">
        <v>1</v>
      </c>
    </row>
    <row r="10" spans="1:4" s="316" customFormat="1" ht="18.75">
      <c r="A10" s="326" t="s">
        <v>224</v>
      </c>
      <c r="B10" s="323">
        <f>SUM(B4:B9)</f>
        <v>11164.635000000002</v>
      </c>
      <c r="C10" s="325">
        <f>SUM(C4:C9)</f>
        <v>630</v>
      </c>
      <c r="D10" s="325">
        <f>SUM(D4:D9)</f>
        <v>16727</v>
      </c>
    </row>
  </sheetData>
  <mergeCells count="2">
    <mergeCell ref="A1:D1"/>
    <mergeCell ref="A2:B2"/>
  </mergeCells>
  <phoneticPr fontId="2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79995117038483843"/>
    <pageSetUpPr fitToPage="1"/>
  </sheetPr>
  <dimension ref="A1:O251"/>
  <sheetViews>
    <sheetView workbookViewId="0">
      <pane xSplit="2" ySplit="4" topLeftCell="C65" activePane="bottomRight" state="frozen"/>
      <selection pane="topRight"/>
      <selection pane="bottomLeft"/>
      <selection pane="bottomRight" activeCell="F223" sqref="F223"/>
    </sheetView>
  </sheetViews>
  <sheetFormatPr defaultColWidth="9" defaultRowHeight="15.75" customHeight="1" outlineLevelCol="1"/>
  <cols>
    <col min="1" max="1" width="4.625" style="54" customWidth="1"/>
    <col min="2" max="2" width="12" style="56" customWidth="1"/>
    <col min="3" max="3" width="9.375" style="56" customWidth="1"/>
    <col min="4" max="4" width="11.375" style="56" customWidth="1"/>
    <col min="5" max="5" width="9.5" style="54" customWidth="1"/>
    <col min="6" max="6" width="8.875" style="56" customWidth="1"/>
    <col min="7" max="7" width="10.5" style="56" customWidth="1"/>
    <col min="8" max="8" width="10.375" style="56" customWidth="1" outlineLevel="1"/>
    <col min="9" max="16384" width="9" style="56"/>
  </cols>
  <sheetData>
    <row r="1" spans="1:15" s="52" customFormat="1" ht="25.5" customHeight="1">
      <c r="A1" s="335" t="s">
        <v>1625</v>
      </c>
      <c r="B1" s="335"/>
      <c r="C1" s="335"/>
      <c r="D1" s="335"/>
      <c r="E1" s="335"/>
      <c r="F1" s="335"/>
      <c r="G1" s="335"/>
      <c r="H1" s="335"/>
    </row>
    <row r="2" spans="1:15" s="53" customFormat="1" ht="15.75" customHeight="1">
      <c r="A2" s="122"/>
      <c r="B2" s="59"/>
      <c r="C2" s="59"/>
      <c r="D2" s="59"/>
      <c r="E2" s="60"/>
      <c r="F2" s="59"/>
      <c r="G2" s="59"/>
      <c r="H2" s="59"/>
    </row>
    <row r="3" spans="1:15" s="54" customFormat="1" ht="15.75" customHeight="1">
      <c r="A3" s="331" t="s">
        <v>225</v>
      </c>
      <c r="B3" s="333" t="s">
        <v>226</v>
      </c>
      <c r="C3" s="333" t="s">
        <v>227</v>
      </c>
      <c r="D3" s="336" t="s">
        <v>228</v>
      </c>
      <c r="E3" s="336" t="s">
        <v>229</v>
      </c>
      <c r="F3" s="336" t="s">
        <v>1647</v>
      </c>
      <c r="G3" s="336" t="s">
        <v>231</v>
      </c>
      <c r="H3" s="331" t="s">
        <v>234</v>
      </c>
    </row>
    <row r="4" spans="1:15" s="54" customFormat="1" ht="15.75" customHeight="1">
      <c r="A4" s="332"/>
      <c r="B4" s="334"/>
      <c r="C4" s="334"/>
      <c r="D4" s="337"/>
      <c r="E4" s="338"/>
      <c r="F4" s="338"/>
      <c r="G4" s="337"/>
      <c r="H4" s="339"/>
    </row>
    <row r="5" spans="1:15" s="55" customFormat="1" ht="15.75" customHeight="1">
      <c r="A5" s="66" t="s">
        <v>238</v>
      </c>
      <c r="B5" s="67" t="s">
        <v>239</v>
      </c>
      <c r="C5" s="195" t="s">
        <v>240</v>
      </c>
      <c r="D5" s="188" t="s">
        <v>241</v>
      </c>
      <c r="E5" s="196" t="s">
        <v>242</v>
      </c>
      <c r="F5" s="70">
        <v>3.6</v>
      </c>
      <c r="G5" s="71" t="s">
        <v>243</v>
      </c>
      <c r="H5" s="70">
        <v>8</v>
      </c>
    </row>
    <row r="6" spans="1:15" ht="15.75" customHeight="1">
      <c r="A6" s="66" t="s">
        <v>244</v>
      </c>
      <c r="B6" s="67" t="s">
        <v>245</v>
      </c>
      <c r="C6" s="74" t="s">
        <v>246</v>
      </c>
      <c r="D6" s="188" t="s">
        <v>247</v>
      </c>
      <c r="E6" s="62" t="s">
        <v>242</v>
      </c>
      <c r="F6" s="70">
        <v>130.19999999999999</v>
      </c>
      <c r="G6" s="86" t="s">
        <v>243</v>
      </c>
      <c r="H6" s="98">
        <v>7</v>
      </c>
    </row>
    <row r="7" spans="1:15" ht="15.75" customHeight="1">
      <c r="A7" s="66" t="s">
        <v>248</v>
      </c>
      <c r="B7" s="67" t="s">
        <v>249</v>
      </c>
      <c r="C7" s="74" t="s">
        <v>250</v>
      </c>
      <c r="D7" s="188" t="s">
        <v>241</v>
      </c>
      <c r="E7" s="62" t="s">
        <v>242</v>
      </c>
      <c r="F7" s="70">
        <v>1</v>
      </c>
      <c r="G7" s="86" t="s">
        <v>243</v>
      </c>
      <c r="H7" s="98">
        <v>15</v>
      </c>
    </row>
    <row r="8" spans="1:15" ht="15.75" customHeight="1">
      <c r="A8" s="66" t="s">
        <v>81</v>
      </c>
      <c r="B8" s="67" t="s">
        <v>251</v>
      </c>
      <c r="C8" s="74" t="s">
        <v>252</v>
      </c>
      <c r="D8" s="188" t="s">
        <v>241</v>
      </c>
      <c r="E8" s="62" t="s">
        <v>242</v>
      </c>
      <c r="F8" s="70">
        <v>0.4</v>
      </c>
      <c r="G8" s="86" t="s">
        <v>243</v>
      </c>
      <c r="H8" s="98">
        <v>32</v>
      </c>
    </row>
    <row r="9" spans="1:15" ht="15.75" customHeight="1">
      <c r="A9" s="66" t="s">
        <v>161</v>
      </c>
      <c r="B9" s="67" t="s">
        <v>253</v>
      </c>
      <c r="C9" s="74" t="s">
        <v>254</v>
      </c>
      <c r="D9" s="188" t="s">
        <v>241</v>
      </c>
      <c r="E9" s="62" t="s">
        <v>242</v>
      </c>
      <c r="F9" s="70">
        <v>0.3</v>
      </c>
      <c r="G9" s="86" t="s">
        <v>243</v>
      </c>
      <c r="H9" s="98">
        <v>26</v>
      </c>
    </row>
    <row r="10" spans="1:15" ht="15.75" customHeight="1">
      <c r="A10" s="66" t="s">
        <v>195</v>
      </c>
      <c r="B10" s="67" t="s">
        <v>255</v>
      </c>
      <c r="C10" s="74" t="s">
        <v>256</v>
      </c>
      <c r="D10" s="188" t="s">
        <v>241</v>
      </c>
      <c r="E10" s="62" t="s">
        <v>242</v>
      </c>
      <c r="F10" s="70">
        <v>1.9</v>
      </c>
      <c r="G10" s="86" t="s">
        <v>243</v>
      </c>
      <c r="H10" s="98">
        <v>9</v>
      </c>
    </row>
    <row r="11" spans="1:15" ht="15.75" customHeight="1">
      <c r="A11" s="66" t="s">
        <v>257</v>
      </c>
      <c r="B11" s="67" t="s">
        <v>258</v>
      </c>
      <c r="C11" s="74" t="s">
        <v>259</v>
      </c>
      <c r="D11" s="188" t="s">
        <v>241</v>
      </c>
      <c r="E11" s="62" t="s">
        <v>260</v>
      </c>
      <c r="F11" s="118">
        <v>2.3E-2</v>
      </c>
      <c r="G11" s="86" t="s">
        <v>243</v>
      </c>
      <c r="H11" s="98">
        <v>40</v>
      </c>
    </row>
    <row r="12" spans="1:15" ht="15.75" customHeight="1">
      <c r="A12" s="66" t="s">
        <v>261</v>
      </c>
      <c r="B12" s="67" t="s">
        <v>262</v>
      </c>
      <c r="C12" s="74" t="s">
        <v>263</v>
      </c>
      <c r="D12" s="188" t="s">
        <v>241</v>
      </c>
      <c r="E12" s="62" t="s">
        <v>242</v>
      </c>
      <c r="F12" s="70">
        <v>0.4</v>
      </c>
      <c r="G12" s="86" t="s">
        <v>243</v>
      </c>
      <c r="H12" s="98">
        <v>6</v>
      </c>
    </row>
    <row r="13" spans="1:15" ht="15.75" customHeight="1">
      <c r="A13" s="66" t="s">
        <v>264</v>
      </c>
      <c r="B13" s="67" t="s">
        <v>249</v>
      </c>
      <c r="C13" s="74" t="s">
        <v>265</v>
      </c>
      <c r="D13" s="188" t="s">
        <v>241</v>
      </c>
      <c r="E13" s="62" t="s">
        <v>242</v>
      </c>
      <c r="F13" s="70">
        <v>0.7</v>
      </c>
      <c r="G13" s="86" t="s">
        <v>243</v>
      </c>
      <c r="H13" s="98">
        <v>40</v>
      </c>
    </row>
    <row r="14" spans="1:15" ht="15.75" customHeight="1">
      <c r="A14" s="66" t="s">
        <v>266</v>
      </c>
      <c r="B14" s="67" t="s">
        <v>267</v>
      </c>
      <c r="C14" s="74" t="s">
        <v>268</v>
      </c>
      <c r="D14" s="188" t="s">
        <v>241</v>
      </c>
      <c r="E14" s="62" t="s">
        <v>242</v>
      </c>
      <c r="F14" s="70">
        <v>0.2</v>
      </c>
      <c r="G14" s="86" t="s">
        <v>243</v>
      </c>
      <c r="H14" s="98">
        <v>18</v>
      </c>
    </row>
    <row r="15" spans="1:15" ht="15.75" customHeight="1">
      <c r="A15" s="66" t="s">
        <v>269</v>
      </c>
      <c r="B15" s="67" t="s">
        <v>270</v>
      </c>
      <c r="C15" s="74" t="s">
        <v>271</v>
      </c>
      <c r="D15" s="188" t="s">
        <v>241</v>
      </c>
      <c r="E15" s="62" t="s">
        <v>242</v>
      </c>
      <c r="F15" s="70">
        <v>0.9</v>
      </c>
      <c r="G15" s="86" t="s">
        <v>243</v>
      </c>
      <c r="H15" s="98">
        <v>8</v>
      </c>
    </row>
    <row r="16" spans="1:15" ht="15.75" customHeight="1">
      <c r="A16" s="66" t="s">
        <v>272</v>
      </c>
      <c r="B16" s="67" t="s">
        <v>273</v>
      </c>
      <c r="C16" s="74" t="s">
        <v>274</v>
      </c>
      <c r="D16" s="188" t="s">
        <v>241</v>
      </c>
      <c r="E16" s="62" t="s">
        <v>242</v>
      </c>
      <c r="F16" s="70">
        <v>0.6</v>
      </c>
      <c r="G16" s="86" t="s">
        <v>243</v>
      </c>
      <c r="H16" s="98">
        <v>18</v>
      </c>
    </row>
    <row r="17" spans="1:8" ht="15.75" customHeight="1">
      <c r="A17" s="66" t="s">
        <v>275</v>
      </c>
      <c r="B17" s="67" t="s">
        <v>276</v>
      </c>
      <c r="C17" s="74" t="s">
        <v>277</v>
      </c>
      <c r="D17" s="188" t="s">
        <v>241</v>
      </c>
      <c r="E17" s="62" t="s">
        <v>242</v>
      </c>
      <c r="F17" s="70">
        <v>0.7</v>
      </c>
      <c r="G17" s="86" t="s">
        <v>243</v>
      </c>
      <c r="H17" s="98">
        <v>28</v>
      </c>
    </row>
    <row r="18" spans="1:8" ht="15.75" customHeight="1">
      <c r="A18" s="66" t="s">
        <v>278</v>
      </c>
      <c r="B18" s="67" t="s">
        <v>279</v>
      </c>
      <c r="C18" s="74" t="s">
        <v>280</v>
      </c>
      <c r="D18" s="188" t="s">
        <v>241</v>
      </c>
      <c r="E18" s="62" t="s">
        <v>242</v>
      </c>
      <c r="F18" s="70">
        <v>0.1</v>
      </c>
      <c r="G18" s="86" t="s">
        <v>243</v>
      </c>
      <c r="H18" s="98">
        <v>16</v>
      </c>
    </row>
    <row r="19" spans="1:8" ht="15.75" customHeight="1">
      <c r="A19" s="66" t="s">
        <v>281</v>
      </c>
      <c r="B19" s="67" t="s">
        <v>282</v>
      </c>
      <c r="C19" s="74" t="s">
        <v>283</v>
      </c>
      <c r="D19" s="188" t="s">
        <v>241</v>
      </c>
      <c r="E19" s="62" t="s">
        <v>242</v>
      </c>
      <c r="F19" s="70">
        <v>0.1</v>
      </c>
      <c r="G19" s="86" t="s">
        <v>243</v>
      </c>
      <c r="H19" s="98">
        <v>8</v>
      </c>
    </row>
    <row r="20" spans="1:8" ht="15.75" customHeight="1">
      <c r="A20" s="66" t="s">
        <v>284</v>
      </c>
      <c r="B20" s="67" t="s">
        <v>285</v>
      </c>
      <c r="C20" s="74" t="s">
        <v>286</v>
      </c>
      <c r="D20" s="188" t="s">
        <v>241</v>
      </c>
      <c r="E20" s="62" t="s">
        <v>242</v>
      </c>
      <c r="F20" s="70">
        <v>3.6</v>
      </c>
      <c r="G20" s="86" t="s">
        <v>243</v>
      </c>
      <c r="H20" s="98">
        <v>6</v>
      </c>
    </row>
    <row r="21" spans="1:8" ht="15.75" customHeight="1">
      <c r="A21" s="66" t="s">
        <v>287</v>
      </c>
      <c r="B21" s="67" t="s">
        <v>288</v>
      </c>
      <c r="C21" s="74" t="s">
        <v>289</v>
      </c>
      <c r="D21" s="188" t="s">
        <v>247</v>
      </c>
      <c r="E21" s="62" t="s">
        <v>242</v>
      </c>
      <c r="F21" s="70">
        <v>94.4</v>
      </c>
      <c r="G21" s="86" t="s">
        <v>243</v>
      </c>
      <c r="H21" s="98">
        <v>7</v>
      </c>
    </row>
    <row r="22" spans="1:8" ht="15.75" customHeight="1">
      <c r="A22" s="66" t="s">
        <v>290</v>
      </c>
      <c r="B22" s="67" t="s">
        <v>291</v>
      </c>
      <c r="C22" s="74" t="s">
        <v>292</v>
      </c>
      <c r="D22" s="188" t="s">
        <v>241</v>
      </c>
      <c r="E22" s="62" t="s">
        <v>242</v>
      </c>
      <c r="F22" s="70">
        <v>1.4</v>
      </c>
      <c r="G22" s="86" t="s">
        <v>243</v>
      </c>
      <c r="H22" s="98">
        <v>9</v>
      </c>
    </row>
    <row r="23" spans="1:8" ht="15.75" customHeight="1">
      <c r="A23" s="66" t="s">
        <v>293</v>
      </c>
      <c r="B23" s="67" t="s">
        <v>294</v>
      </c>
      <c r="C23" s="74" t="s">
        <v>295</v>
      </c>
      <c r="D23" s="188" t="s">
        <v>241</v>
      </c>
      <c r="E23" s="62" t="s">
        <v>296</v>
      </c>
      <c r="F23" s="70">
        <v>4.0999999999999996</v>
      </c>
      <c r="G23" s="86" t="s">
        <v>243</v>
      </c>
      <c r="H23" s="98">
        <v>58</v>
      </c>
    </row>
    <row r="24" spans="1:8" ht="15.75" customHeight="1">
      <c r="A24" s="66" t="s">
        <v>297</v>
      </c>
      <c r="B24" s="67" t="s">
        <v>298</v>
      </c>
      <c r="C24" s="74" t="s">
        <v>299</v>
      </c>
      <c r="D24" s="188" t="s">
        <v>241</v>
      </c>
      <c r="E24" s="62" t="s">
        <v>242</v>
      </c>
      <c r="F24" s="197">
        <v>6.2</v>
      </c>
      <c r="G24" s="86" t="s">
        <v>243</v>
      </c>
      <c r="H24" s="98">
        <v>68</v>
      </c>
    </row>
    <row r="25" spans="1:8" ht="15.75" customHeight="1">
      <c r="A25" s="66" t="s">
        <v>300</v>
      </c>
      <c r="B25" s="67" t="s">
        <v>301</v>
      </c>
      <c r="C25" s="74" t="s">
        <v>302</v>
      </c>
      <c r="D25" s="188" t="s">
        <v>241</v>
      </c>
      <c r="E25" s="62" t="s">
        <v>242</v>
      </c>
      <c r="F25" s="70">
        <v>0.2</v>
      </c>
      <c r="G25" s="86" t="s">
        <v>243</v>
      </c>
      <c r="H25" s="98">
        <v>28</v>
      </c>
    </row>
    <row r="26" spans="1:8" ht="15.75" customHeight="1">
      <c r="A26" s="66" t="s">
        <v>303</v>
      </c>
      <c r="B26" s="67" t="s">
        <v>304</v>
      </c>
      <c r="C26" s="74" t="s">
        <v>305</v>
      </c>
      <c r="D26" s="188" t="s">
        <v>241</v>
      </c>
      <c r="E26" s="62" t="s">
        <v>242</v>
      </c>
      <c r="F26" s="70">
        <v>4.8</v>
      </c>
      <c r="G26" s="86" t="s">
        <v>243</v>
      </c>
      <c r="H26" s="98">
        <v>28</v>
      </c>
    </row>
    <row r="27" spans="1:8" ht="15.75" customHeight="1">
      <c r="A27" s="66" t="s">
        <v>306</v>
      </c>
      <c r="B27" s="67" t="s">
        <v>307</v>
      </c>
      <c r="C27" s="74" t="s">
        <v>308</v>
      </c>
      <c r="D27" s="188" t="s">
        <v>241</v>
      </c>
      <c r="E27" s="62" t="s">
        <v>242</v>
      </c>
      <c r="F27" s="70">
        <v>6.2</v>
      </c>
      <c r="G27" s="86" t="s">
        <v>243</v>
      </c>
      <c r="H27" s="98">
        <v>42</v>
      </c>
    </row>
    <row r="28" spans="1:8" ht="15.75" customHeight="1">
      <c r="A28" s="66" t="s">
        <v>309</v>
      </c>
      <c r="B28" s="67" t="s">
        <v>310</v>
      </c>
      <c r="C28" s="74" t="s">
        <v>311</v>
      </c>
      <c r="D28" s="188" t="s">
        <v>241</v>
      </c>
      <c r="E28" s="62" t="s">
        <v>242</v>
      </c>
      <c r="F28" s="70">
        <v>4.4000000000000004</v>
      </c>
      <c r="G28" s="86" t="s">
        <v>243</v>
      </c>
      <c r="H28" s="98">
        <v>18</v>
      </c>
    </row>
    <row r="29" spans="1:8" ht="15.75" customHeight="1">
      <c r="A29" s="66" t="s">
        <v>312</v>
      </c>
      <c r="B29" s="67" t="s">
        <v>313</v>
      </c>
      <c r="C29" s="74" t="s">
        <v>314</v>
      </c>
      <c r="D29" s="188" t="s">
        <v>241</v>
      </c>
      <c r="E29" s="62" t="s">
        <v>242</v>
      </c>
      <c r="F29" s="70">
        <v>1.8</v>
      </c>
      <c r="G29" s="86" t="s">
        <v>243</v>
      </c>
      <c r="H29" s="98">
        <v>50</v>
      </c>
    </row>
    <row r="30" spans="1:8" ht="15.75" customHeight="1">
      <c r="A30" s="66" t="s">
        <v>315</v>
      </c>
      <c r="B30" s="67" t="s">
        <v>316</v>
      </c>
      <c r="C30" s="74" t="s">
        <v>317</v>
      </c>
      <c r="D30" s="188" t="s">
        <v>241</v>
      </c>
      <c r="E30" s="62" t="s">
        <v>242</v>
      </c>
      <c r="F30" s="70">
        <v>0.1</v>
      </c>
      <c r="G30" s="86" t="s">
        <v>243</v>
      </c>
      <c r="H30" s="98">
        <v>38</v>
      </c>
    </row>
    <row r="31" spans="1:8" ht="15.75" customHeight="1">
      <c r="A31" s="66" t="s">
        <v>318</v>
      </c>
      <c r="B31" s="67" t="s">
        <v>319</v>
      </c>
      <c r="C31" s="74" t="s">
        <v>320</v>
      </c>
      <c r="D31" s="188" t="s">
        <v>241</v>
      </c>
      <c r="E31" s="62" t="s">
        <v>242</v>
      </c>
      <c r="F31" s="70">
        <v>0.6</v>
      </c>
      <c r="G31" s="86" t="s">
        <v>243</v>
      </c>
      <c r="H31" s="98">
        <v>30</v>
      </c>
    </row>
    <row r="32" spans="1:8" ht="15.75" customHeight="1">
      <c r="A32" s="66" t="s">
        <v>321</v>
      </c>
      <c r="B32" s="67" t="s">
        <v>313</v>
      </c>
      <c r="C32" s="74" t="s">
        <v>322</v>
      </c>
      <c r="D32" s="188" t="s">
        <v>241</v>
      </c>
      <c r="E32" s="62" t="s">
        <v>242</v>
      </c>
      <c r="F32" s="70">
        <v>1.1000000000000001</v>
      </c>
      <c r="G32" s="86" t="s">
        <v>243</v>
      </c>
      <c r="H32" s="98">
        <v>17</v>
      </c>
    </row>
    <row r="33" spans="1:8" ht="15.75" customHeight="1">
      <c r="A33" s="66" t="s">
        <v>323</v>
      </c>
      <c r="B33" s="67" t="s">
        <v>324</v>
      </c>
      <c r="C33" s="74" t="s">
        <v>325</v>
      </c>
      <c r="D33" s="188" t="s">
        <v>247</v>
      </c>
      <c r="E33" s="62" t="s">
        <v>242</v>
      </c>
      <c r="F33" s="70">
        <v>26.4</v>
      </c>
      <c r="G33" s="86" t="s">
        <v>243</v>
      </c>
      <c r="H33" s="98">
        <v>14</v>
      </c>
    </row>
    <row r="34" spans="1:8" ht="15.75" customHeight="1">
      <c r="A34" s="66" t="s">
        <v>326</v>
      </c>
      <c r="B34" s="67" t="s">
        <v>327</v>
      </c>
      <c r="C34" s="74" t="s">
        <v>328</v>
      </c>
      <c r="D34" s="188" t="s">
        <v>241</v>
      </c>
      <c r="E34" s="62" t="s">
        <v>242</v>
      </c>
      <c r="F34" s="70">
        <v>0.3</v>
      </c>
      <c r="G34" s="86" t="s">
        <v>243</v>
      </c>
      <c r="H34" s="98">
        <v>10</v>
      </c>
    </row>
    <row r="35" spans="1:8" ht="15.75" customHeight="1">
      <c r="A35" s="66" t="s">
        <v>329</v>
      </c>
      <c r="B35" s="67" t="s">
        <v>327</v>
      </c>
      <c r="C35" s="74" t="s">
        <v>328</v>
      </c>
      <c r="D35" s="188" t="s">
        <v>247</v>
      </c>
      <c r="E35" s="62" t="s">
        <v>242</v>
      </c>
      <c r="F35" s="70">
        <v>0.6</v>
      </c>
      <c r="G35" s="86" t="s">
        <v>243</v>
      </c>
      <c r="H35" s="98">
        <v>100</v>
      </c>
    </row>
    <row r="36" spans="1:8" ht="15.75" customHeight="1">
      <c r="A36" s="66" t="s">
        <v>330</v>
      </c>
      <c r="B36" s="67" t="s">
        <v>301</v>
      </c>
      <c r="C36" s="74" t="s">
        <v>331</v>
      </c>
      <c r="D36" s="188" t="s">
        <v>241</v>
      </c>
      <c r="E36" s="62" t="s">
        <v>296</v>
      </c>
      <c r="F36" s="70">
        <v>0.4</v>
      </c>
      <c r="G36" s="86" t="s">
        <v>243</v>
      </c>
      <c r="H36" s="98">
        <v>40</v>
      </c>
    </row>
    <row r="37" spans="1:8" ht="15.75" customHeight="1">
      <c r="A37" s="66" t="s">
        <v>332</v>
      </c>
      <c r="B37" s="67" t="s">
        <v>313</v>
      </c>
      <c r="C37" s="74" t="s">
        <v>333</v>
      </c>
      <c r="D37" s="188" t="s">
        <v>241</v>
      </c>
      <c r="E37" s="62" t="s">
        <v>242</v>
      </c>
      <c r="F37" s="70">
        <v>1.5</v>
      </c>
      <c r="G37" s="86" t="s">
        <v>243</v>
      </c>
      <c r="H37" s="98">
        <v>36</v>
      </c>
    </row>
    <row r="38" spans="1:8" ht="15.75" customHeight="1">
      <c r="A38" s="66" t="s">
        <v>334</v>
      </c>
      <c r="B38" s="67" t="s">
        <v>335</v>
      </c>
      <c r="C38" s="74" t="s">
        <v>336</v>
      </c>
      <c r="D38" s="188" t="s">
        <v>241</v>
      </c>
      <c r="E38" s="62" t="s">
        <v>242</v>
      </c>
      <c r="F38" s="70">
        <v>0.1</v>
      </c>
      <c r="G38" s="86" t="s">
        <v>243</v>
      </c>
      <c r="H38" s="98">
        <v>40</v>
      </c>
    </row>
    <row r="39" spans="1:8" ht="15.75" customHeight="1">
      <c r="A39" s="66" t="s">
        <v>337</v>
      </c>
      <c r="B39" s="67" t="s">
        <v>338</v>
      </c>
      <c r="C39" s="74" t="s">
        <v>339</v>
      </c>
      <c r="D39" s="188" t="s">
        <v>241</v>
      </c>
      <c r="E39" s="62" t="s">
        <v>242</v>
      </c>
      <c r="F39" s="70">
        <v>1.3</v>
      </c>
      <c r="G39" s="86" t="s">
        <v>243</v>
      </c>
      <c r="H39" s="98">
        <v>30</v>
      </c>
    </row>
    <row r="40" spans="1:8" ht="15.75" customHeight="1">
      <c r="A40" s="66" t="s">
        <v>340</v>
      </c>
      <c r="B40" s="67" t="s">
        <v>301</v>
      </c>
      <c r="C40" s="74" t="s">
        <v>341</v>
      </c>
      <c r="D40" s="188" t="s">
        <v>241</v>
      </c>
      <c r="E40" s="62" t="s">
        <v>296</v>
      </c>
      <c r="F40" s="70">
        <v>0.11</v>
      </c>
      <c r="G40" s="86" t="s">
        <v>243</v>
      </c>
      <c r="H40" s="98">
        <v>50</v>
      </c>
    </row>
    <row r="41" spans="1:8" ht="15.75" customHeight="1">
      <c r="A41" s="66" t="s">
        <v>342</v>
      </c>
      <c r="B41" s="67" t="s">
        <v>343</v>
      </c>
      <c r="C41" s="74" t="s">
        <v>344</v>
      </c>
      <c r="D41" s="188" t="s">
        <v>241</v>
      </c>
      <c r="E41" s="62" t="s">
        <v>242</v>
      </c>
      <c r="F41" s="70">
        <v>1.5</v>
      </c>
      <c r="G41" s="86" t="s">
        <v>243</v>
      </c>
      <c r="H41" s="98">
        <v>10</v>
      </c>
    </row>
    <row r="42" spans="1:8" ht="15.75" customHeight="1">
      <c r="A42" s="66" t="s">
        <v>345</v>
      </c>
      <c r="B42" s="67" t="s">
        <v>346</v>
      </c>
      <c r="C42" s="74" t="s">
        <v>347</v>
      </c>
      <c r="D42" s="188" t="s">
        <v>241</v>
      </c>
      <c r="E42" s="62" t="s">
        <v>242</v>
      </c>
      <c r="F42" s="70">
        <v>3.3</v>
      </c>
      <c r="G42" s="86" t="s">
        <v>243</v>
      </c>
      <c r="H42" s="98">
        <v>27</v>
      </c>
    </row>
    <row r="43" spans="1:8" ht="15.75" customHeight="1">
      <c r="A43" s="66" t="s">
        <v>348</v>
      </c>
      <c r="B43" s="67" t="s">
        <v>349</v>
      </c>
      <c r="C43" s="74" t="s">
        <v>350</v>
      </c>
      <c r="D43" s="188" t="s">
        <v>241</v>
      </c>
      <c r="E43" s="62" t="s">
        <v>242</v>
      </c>
      <c r="F43" s="70">
        <v>0.1</v>
      </c>
      <c r="G43" s="86" t="s">
        <v>243</v>
      </c>
      <c r="H43" s="98">
        <v>28</v>
      </c>
    </row>
    <row r="44" spans="1:8" ht="15.75" customHeight="1">
      <c r="A44" s="66" t="s">
        <v>351</v>
      </c>
      <c r="B44" s="67" t="s">
        <v>352</v>
      </c>
      <c r="C44" s="74" t="s">
        <v>353</v>
      </c>
      <c r="D44" s="188" t="s">
        <v>241</v>
      </c>
      <c r="E44" s="62" t="s">
        <v>242</v>
      </c>
      <c r="F44" s="70">
        <v>6.2</v>
      </c>
      <c r="G44" s="86" t="s">
        <v>243</v>
      </c>
      <c r="H44" s="98">
        <v>44</v>
      </c>
    </row>
    <row r="45" spans="1:8" ht="15.75" customHeight="1">
      <c r="A45" s="66" t="s">
        <v>354</v>
      </c>
      <c r="B45" s="67" t="s">
        <v>355</v>
      </c>
      <c r="C45" s="74" t="s">
        <v>356</v>
      </c>
      <c r="D45" s="188" t="s">
        <v>241</v>
      </c>
      <c r="E45" s="62" t="s">
        <v>242</v>
      </c>
      <c r="F45" s="70">
        <v>0.2</v>
      </c>
      <c r="G45" s="86" t="s">
        <v>243</v>
      </c>
      <c r="H45" s="98">
        <v>64</v>
      </c>
    </row>
    <row r="46" spans="1:8" ht="15.75" customHeight="1">
      <c r="A46" s="66" t="s">
        <v>357</v>
      </c>
      <c r="B46" s="67" t="s">
        <v>358</v>
      </c>
      <c r="C46" s="74" t="s">
        <v>359</v>
      </c>
      <c r="D46" s="188" t="s">
        <v>241</v>
      </c>
      <c r="E46" s="62" t="s">
        <v>242</v>
      </c>
      <c r="F46" s="70">
        <v>8.9</v>
      </c>
      <c r="G46" s="86" t="s">
        <v>243</v>
      </c>
      <c r="H46" s="98">
        <v>48</v>
      </c>
    </row>
    <row r="47" spans="1:8" ht="15.75" customHeight="1">
      <c r="A47" s="66" t="s">
        <v>360</v>
      </c>
      <c r="B47" s="67" t="s">
        <v>361</v>
      </c>
      <c r="C47" s="74" t="s">
        <v>362</v>
      </c>
      <c r="D47" s="188" t="s">
        <v>241</v>
      </c>
      <c r="E47" s="62" t="s">
        <v>242</v>
      </c>
      <c r="F47" s="70">
        <v>0.05</v>
      </c>
      <c r="G47" s="86" t="s">
        <v>243</v>
      </c>
      <c r="H47" s="98">
        <v>110</v>
      </c>
    </row>
    <row r="48" spans="1:8" ht="15.75" customHeight="1">
      <c r="A48" s="66" t="s">
        <v>363</v>
      </c>
      <c r="B48" s="67" t="s">
        <v>346</v>
      </c>
      <c r="C48" s="74" t="s">
        <v>364</v>
      </c>
      <c r="D48" s="188" t="s">
        <v>241</v>
      </c>
      <c r="E48" s="62" t="s">
        <v>242</v>
      </c>
      <c r="F48" s="70">
        <v>2.6</v>
      </c>
      <c r="G48" s="86" t="s">
        <v>243</v>
      </c>
      <c r="H48" s="98">
        <v>42</v>
      </c>
    </row>
    <row r="49" spans="1:8" ht="15.75" customHeight="1">
      <c r="A49" s="66" t="s">
        <v>365</v>
      </c>
      <c r="B49" s="67" t="s">
        <v>355</v>
      </c>
      <c r="C49" s="74" t="s">
        <v>366</v>
      </c>
      <c r="D49" s="188" t="s">
        <v>241</v>
      </c>
      <c r="E49" s="62" t="s">
        <v>242</v>
      </c>
      <c r="F49" s="70">
        <v>0.5</v>
      </c>
      <c r="G49" s="86" t="s">
        <v>243</v>
      </c>
      <c r="H49" s="98">
        <v>64</v>
      </c>
    </row>
    <row r="50" spans="1:8" ht="15.75" customHeight="1">
      <c r="A50" s="66" t="s">
        <v>367</v>
      </c>
      <c r="B50" s="67" t="s">
        <v>346</v>
      </c>
      <c r="C50" s="74" t="s">
        <v>368</v>
      </c>
      <c r="D50" s="188" t="s">
        <v>241</v>
      </c>
      <c r="E50" s="62" t="s">
        <v>242</v>
      </c>
      <c r="F50" s="70">
        <v>1.3</v>
      </c>
      <c r="G50" s="86" t="s">
        <v>243</v>
      </c>
      <c r="H50" s="98">
        <v>2</v>
      </c>
    </row>
    <row r="51" spans="1:8" ht="15.75" customHeight="1">
      <c r="A51" s="66" t="s">
        <v>369</v>
      </c>
      <c r="B51" s="67" t="s">
        <v>370</v>
      </c>
      <c r="C51" s="74" t="s">
        <v>371</v>
      </c>
      <c r="D51" s="188" t="s">
        <v>241</v>
      </c>
      <c r="E51" s="62" t="s">
        <v>242</v>
      </c>
      <c r="F51" s="70">
        <v>0.5</v>
      </c>
      <c r="G51" s="86" t="s">
        <v>243</v>
      </c>
      <c r="H51" s="98">
        <v>36</v>
      </c>
    </row>
    <row r="52" spans="1:8" ht="15.75" customHeight="1">
      <c r="A52" s="66" t="s">
        <v>372</v>
      </c>
      <c r="B52" s="67" t="s">
        <v>370</v>
      </c>
      <c r="C52" s="74" t="s">
        <v>373</v>
      </c>
      <c r="D52" s="188" t="s">
        <v>241</v>
      </c>
      <c r="E52" s="62" t="s">
        <v>242</v>
      </c>
      <c r="F52" s="70">
        <v>0.3</v>
      </c>
      <c r="G52" s="86" t="s">
        <v>243</v>
      </c>
      <c r="H52" s="98">
        <v>28</v>
      </c>
    </row>
    <row r="53" spans="1:8" ht="15.75" customHeight="1">
      <c r="A53" s="66" t="s">
        <v>374</v>
      </c>
      <c r="B53" s="67" t="s">
        <v>346</v>
      </c>
      <c r="C53" s="74" t="s">
        <v>375</v>
      </c>
      <c r="D53" s="188" t="s">
        <v>241</v>
      </c>
      <c r="E53" s="62" t="s">
        <v>242</v>
      </c>
      <c r="F53" s="70">
        <v>10.6</v>
      </c>
      <c r="G53" s="86" t="s">
        <v>243</v>
      </c>
      <c r="H53" s="98">
        <v>38</v>
      </c>
    </row>
    <row r="54" spans="1:8" ht="15.75" customHeight="1">
      <c r="A54" s="66" t="s">
        <v>376</v>
      </c>
      <c r="B54" s="67" t="s">
        <v>377</v>
      </c>
      <c r="C54" s="74" t="s">
        <v>378</v>
      </c>
      <c r="D54" s="188" t="s">
        <v>241</v>
      </c>
      <c r="E54" s="62" t="s">
        <v>242</v>
      </c>
      <c r="F54" s="70">
        <v>3</v>
      </c>
      <c r="G54" s="86" t="s">
        <v>243</v>
      </c>
      <c r="H54" s="98">
        <v>40</v>
      </c>
    </row>
    <row r="55" spans="1:8" ht="15.75" customHeight="1">
      <c r="A55" s="66" t="s">
        <v>379</v>
      </c>
      <c r="B55" s="67" t="s">
        <v>355</v>
      </c>
      <c r="C55" s="74" t="s">
        <v>380</v>
      </c>
      <c r="D55" s="188" t="s">
        <v>241</v>
      </c>
      <c r="E55" s="62" t="s">
        <v>242</v>
      </c>
      <c r="F55" s="70">
        <v>0.04</v>
      </c>
      <c r="G55" s="86" t="s">
        <v>243</v>
      </c>
      <c r="H55" s="98">
        <v>20</v>
      </c>
    </row>
    <row r="56" spans="1:8" ht="15.75" customHeight="1">
      <c r="A56" s="66" t="s">
        <v>381</v>
      </c>
      <c r="B56" s="67" t="s">
        <v>346</v>
      </c>
      <c r="C56" s="74" t="s">
        <v>382</v>
      </c>
      <c r="D56" s="188" t="s">
        <v>241</v>
      </c>
      <c r="E56" s="62" t="s">
        <v>242</v>
      </c>
      <c r="F56" s="70">
        <v>1.5</v>
      </c>
      <c r="G56" s="86" t="s">
        <v>243</v>
      </c>
      <c r="H56" s="98">
        <v>56</v>
      </c>
    </row>
    <row r="57" spans="1:8" ht="15.75" customHeight="1">
      <c r="A57" s="66" t="s">
        <v>383</v>
      </c>
      <c r="B57" s="67" t="s">
        <v>384</v>
      </c>
      <c r="C57" s="74" t="s">
        <v>385</v>
      </c>
      <c r="D57" s="188" t="s">
        <v>241</v>
      </c>
      <c r="E57" s="62" t="s">
        <v>242</v>
      </c>
      <c r="F57" s="70">
        <v>10.199999999999999</v>
      </c>
      <c r="G57" s="86" t="s">
        <v>243</v>
      </c>
      <c r="H57" s="98">
        <v>59</v>
      </c>
    </row>
    <row r="58" spans="1:8" ht="15.75" customHeight="1">
      <c r="A58" s="66" t="s">
        <v>386</v>
      </c>
      <c r="B58" s="67" t="s">
        <v>346</v>
      </c>
      <c r="C58" s="74" t="s">
        <v>387</v>
      </c>
      <c r="D58" s="188" t="s">
        <v>241</v>
      </c>
      <c r="E58" s="62" t="s">
        <v>242</v>
      </c>
      <c r="F58" s="70">
        <v>3</v>
      </c>
      <c r="G58" s="86" t="s">
        <v>243</v>
      </c>
      <c r="H58" s="98">
        <v>70</v>
      </c>
    </row>
    <row r="59" spans="1:8" ht="15.75" customHeight="1">
      <c r="A59" s="66" t="s">
        <v>388</v>
      </c>
      <c r="B59" s="67" t="s">
        <v>389</v>
      </c>
      <c r="C59" s="74" t="s">
        <v>390</v>
      </c>
      <c r="D59" s="188" t="s">
        <v>241</v>
      </c>
      <c r="E59" s="62" t="s">
        <v>242</v>
      </c>
      <c r="F59" s="70">
        <v>5.3</v>
      </c>
      <c r="G59" s="86" t="s">
        <v>243</v>
      </c>
      <c r="H59" s="98">
        <v>40</v>
      </c>
    </row>
    <row r="60" spans="1:8" ht="15.75" customHeight="1">
      <c r="A60" s="66" t="s">
        <v>391</v>
      </c>
      <c r="B60" s="67" t="s">
        <v>346</v>
      </c>
      <c r="C60" s="74" t="s">
        <v>392</v>
      </c>
      <c r="D60" s="188" t="s">
        <v>241</v>
      </c>
      <c r="E60" s="62" t="s">
        <v>242</v>
      </c>
      <c r="F60" s="70">
        <v>4.5</v>
      </c>
      <c r="G60" s="86" t="s">
        <v>243</v>
      </c>
      <c r="H60" s="98">
        <v>34</v>
      </c>
    </row>
    <row r="61" spans="1:8" ht="15.75" customHeight="1">
      <c r="A61" s="66" t="s">
        <v>393</v>
      </c>
      <c r="B61" s="67" t="s">
        <v>394</v>
      </c>
      <c r="C61" s="74" t="s">
        <v>395</v>
      </c>
      <c r="D61" s="188" t="s">
        <v>247</v>
      </c>
      <c r="E61" s="62" t="s">
        <v>242</v>
      </c>
      <c r="F61" s="70">
        <v>26.4</v>
      </c>
      <c r="G61" s="86" t="s">
        <v>243</v>
      </c>
      <c r="H61" s="98">
        <v>10</v>
      </c>
    </row>
    <row r="62" spans="1:8" ht="15.75" customHeight="1">
      <c r="A62" s="66" t="s">
        <v>396</v>
      </c>
      <c r="B62" s="67" t="s">
        <v>397</v>
      </c>
      <c r="C62" s="74" t="s">
        <v>398</v>
      </c>
      <c r="D62" s="188" t="s">
        <v>241</v>
      </c>
      <c r="E62" s="62" t="s">
        <v>242</v>
      </c>
      <c r="F62" s="70">
        <v>3.6</v>
      </c>
      <c r="G62" s="86" t="s">
        <v>243</v>
      </c>
      <c r="H62" s="98">
        <v>24</v>
      </c>
    </row>
    <row r="63" spans="1:8" ht="15.75" customHeight="1">
      <c r="A63" s="66" t="s">
        <v>399</v>
      </c>
      <c r="B63" s="67" t="s">
        <v>400</v>
      </c>
      <c r="C63" s="74" t="s">
        <v>401</v>
      </c>
      <c r="D63" s="188" t="s">
        <v>247</v>
      </c>
      <c r="E63" s="62" t="s">
        <v>242</v>
      </c>
      <c r="F63" s="70">
        <v>136</v>
      </c>
      <c r="G63" s="86" t="s">
        <v>243</v>
      </c>
      <c r="H63" s="98">
        <v>10</v>
      </c>
    </row>
    <row r="64" spans="1:8" ht="15.75" customHeight="1">
      <c r="A64" s="66" t="s">
        <v>402</v>
      </c>
      <c r="B64" s="67" t="s">
        <v>370</v>
      </c>
      <c r="C64" s="74" t="s">
        <v>403</v>
      </c>
      <c r="D64" s="188" t="s">
        <v>241</v>
      </c>
      <c r="E64" s="62" t="s">
        <v>404</v>
      </c>
      <c r="F64" s="70">
        <v>0.5</v>
      </c>
      <c r="G64" s="86" t="s">
        <v>243</v>
      </c>
      <c r="H64" s="98">
        <v>34</v>
      </c>
    </row>
    <row r="65" spans="1:8" ht="15.75" customHeight="1">
      <c r="A65" s="66" t="s">
        <v>405</v>
      </c>
      <c r="B65" s="67" t="s">
        <v>346</v>
      </c>
      <c r="C65" s="74" t="s">
        <v>406</v>
      </c>
      <c r="D65" s="188" t="s">
        <v>241</v>
      </c>
      <c r="E65" s="62" t="s">
        <v>404</v>
      </c>
      <c r="F65" s="70">
        <v>1.8</v>
      </c>
      <c r="G65" s="86" t="s">
        <v>243</v>
      </c>
      <c r="H65" s="98">
        <v>42</v>
      </c>
    </row>
    <row r="66" spans="1:8" ht="15.75" customHeight="1">
      <c r="A66" s="66" t="s">
        <v>407</v>
      </c>
      <c r="B66" s="67" t="s">
        <v>301</v>
      </c>
      <c r="C66" s="74" t="s">
        <v>408</v>
      </c>
      <c r="D66" s="188" t="s">
        <v>241</v>
      </c>
      <c r="E66" s="62" t="s">
        <v>404</v>
      </c>
      <c r="F66" s="70">
        <v>0.7</v>
      </c>
      <c r="G66" s="86" t="s">
        <v>243</v>
      </c>
      <c r="H66" s="98">
        <v>20</v>
      </c>
    </row>
    <row r="67" spans="1:8" ht="15.75" customHeight="1">
      <c r="A67" s="66" t="s">
        <v>409</v>
      </c>
      <c r="B67" s="67" t="s">
        <v>338</v>
      </c>
      <c r="C67" s="74" t="s">
        <v>410</v>
      </c>
      <c r="D67" s="188" t="s">
        <v>241</v>
      </c>
      <c r="E67" s="62" t="s">
        <v>404</v>
      </c>
      <c r="F67" s="70">
        <v>0.6</v>
      </c>
      <c r="G67" s="86" t="s">
        <v>243</v>
      </c>
      <c r="H67" s="98">
        <v>54</v>
      </c>
    </row>
    <row r="68" spans="1:8" ht="15.75" customHeight="1">
      <c r="A68" s="66" t="s">
        <v>411</v>
      </c>
      <c r="B68" s="67" t="s">
        <v>355</v>
      </c>
      <c r="C68" s="74" t="s">
        <v>412</v>
      </c>
      <c r="D68" s="188" t="s">
        <v>241</v>
      </c>
      <c r="E68" s="62" t="s">
        <v>404</v>
      </c>
      <c r="F68" s="70">
        <v>8.9999999999999993E-3</v>
      </c>
      <c r="G68" s="86" t="s">
        <v>243</v>
      </c>
      <c r="H68" s="98">
        <v>86</v>
      </c>
    </row>
    <row r="69" spans="1:8" ht="15.75" customHeight="1">
      <c r="A69" s="66" t="s">
        <v>413</v>
      </c>
      <c r="B69" s="67" t="s">
        <v>414</v>
      </c>
      <c r="C69" s="74" t="s">
        <v>415</v>
      </c>
      <c r="D69" s="188" t="s">
        <v>241</v>
      </c>
      <c r="E69" s="62" t="s">
        <v>404</v>
      </c>
      <c r="F69" s="70">
        <v>1.6</v>
      </c>
      <c r="G69" s="86" t="s">
        <v>243</v>
      </c>
      <c r="H69" s="98">
        <v>42</v>
      </c>
    </row>
    <row r="70" spans="1:8" ht="15.75" customHeight="1">
      <c r="A70" s="66" t="s">
        <v>416</v>
      </c>
      <c r="B70" s="67" t="s">
        <v>417</v>
      </c>
      <c r="C70" s="74" t="s">
        <v>418</v>
      </c>
      <c r="D70" s="188" t="s">
        <v>241</v>
      </c>
      <c r="E70" s="62" t="s">
        <v>404</v>
      </c>
      <c r="F70" s="70">
        <v>0.2</v>
      </c>
      <c r="G70" s="86" t="s">
        <v>243</v>
      </c>
      <c r="H70" s="98">
        <v>58</v>
      </c>
    </row>
    <row r="71" spans="1:8" ht="15.75" customHeight="1">
      <c r="A71" s="66" t="s">
        <v>419</v>
      </c>
      <c r="B71" s="67" t="s">
        <v>420</v>
      </c>
      <c r="C71" s="74" t="s">
        <v>421</v>
      </c>
      <c r="D71" s="188" t="s">
        <v>241</v>
      </c>
      <c r="E71" s="62" t="s">
        <v>404</v>
      </c>
      <c r="F71" s="70">
        <v>0.02</v>
      </c>
      <c r="G71" s="86" t="s">
        <v>243</v>
      </c>
      <c r="H71" s="98">
        <v>48</v>
      </c>
    </row>
    <row r="72" spans="1:8" ht="15.75" customHeight="1">
      <c r="A72" s="66" t="s">
        <v>422</v>
      </c>
      <c r="B72" s="67" t="s">
        <v>423</v>
      </c>
      <c r="C72" s="74" t="s">
        <v>424</v>
      </c>
      <c r="D72" s="188" t="s">
        <v>241</v>
      </c>
      <c r="E72" s="62" t="s">
        <v>404</v>
      </c>
      <c r="F72" s="70">
        <v>0.03</v>
      </c>
      <c r="G72" s="86" t="s">
        <v>243</v>
      </c>
      <c r="H72" s="98">
        <v>38</v>
      </c>
    </row>
    <row r="73" spans="1:8" ht="15.75" customHeight="1">
      <c r="A73" s="66" t="s">
        <v>425</v>
      </c>
      <c r="B73" s="67" t="s">
        <v>426</v>
      </c>
      <c r="C73" s="74" t="s">
        <v>427</v>
      </c>
      <c r="D73" s="188" t="s">
        <v>241</v>
      </c>
      <c r="E73" s="62" t="s">
        <v>404</v>
      </c>
      <c r="F73" s="70">
        <v>1</v>
      </c>
      <c r="G73" s="86" t="s">
        <v>243</v>
      </c>
      <c r="H73" s="98">
        <v>40</v>
      </c>
    </row>
    <row r="74" spans="1:8" ht="15.75" customHeight="1">
      <c r="A74" s="66" t="s">
        <v>428</v>
      </c>
      <c r="B74" s="67" t="s">
        <v>429</v>
      </c>
      <c r="C74" s="74" t="s">
        <v>430</v>
      </c>
      <c r="D74" s="188" t="s">
        <v>241</v>
      </c>
      <c r="E74" s="62" t="s">
        <v>404</v>
      </c>
      <c r="F74" s="70">
        <v>0.05</v>
      </c>
      <c r="G74" s="86" t="s">
        <v>243</v>
      </c>
      <c r="H74" s="98">
        <v>24</v>
      </c>
    </row>
    <row r="75" spans="1:8" ht="15.75" customHeight="1">
      <c r="A75" s="66" t="s">
        <v>431</v>
      </c>
      <c r="B75" s="67" t="s">
        <v>432</v>
      </c>
      <c r="C75" s="74" t="s">
        <v>433</v>
      </c>
      <c r="D75" s="188" t="s">
        <v>241</v>
      </c>
      <c r="E75" s="62" t="s">
        <v>296</v>
      </c>
      <c r="F75" s="70">
        <v>5</v>
      </c>
      <c r="G75" s="86" t="s">
        <v>243</v>
      </c>
      <c r="H75" s="98">
        <v>18</v>
      </c>
    </row>
    <row r="76" spans="1:8" ht="15.75" customHeight="1">
      <c r="A76" s="66" t="s">
        <v>434</v>
      </c>
      <c r="B76" s="67" t="s">
        <v>435</v>
      </c>
      <c r="C76" s="74" t="s">
        <v>436</v>
      </c>
      <c r="D76" s="188" t="s">
        <v>241</v>
      </c>
      <c r="E76" s="62" t="s">
        <v>242</v>
      </c>
      <c r="F76" s="70">
        <v>0.1</v>
      </c>
      <c r="G76" s="86" t="s">
        <v>243</v>
      </c>
      <c r="H76" s="98">
        <v>20</v>
      </c>
    </row>
    <row r="77" spans="1:8" ht="15.75" customHeight="1">
      <c r="A77" s="66" t="s">
        <v>437</v>
      </c>
      <c r="B77" s="67" t="s">
        <v>438</v>
      </c>
      <c r="C77" s="74" t="s">
        <v>439</v>
      </c>
      <c r="D77" s="188" t="s">
        <v>241</v>
      </c>
      <c r="E77" s="62" t="s">
        <v>242</v>
      </c>
      <c r="F77" s="118">
        <v>7.4999999999999997E-2</v>
      </c>
      <c r="G77" s="86" t="s">
        <v>243</v>
      </c>
      <c r="H77" s="98">
        <v>14</v>
      </c>
    </row>
    <row r="78" spans="1:8" ht="15.75" customHeight="1">
      <c r="A78" s="66" t="s">
        <v>440</v>
      </c>
      <c r="B78" s="67" t="s">
        <v>441</v>
      </c>
      <c r="C78" s="74" t="s">
        <v>442</v>
      </c>
      <c r="D78" s="188" t="s">
        <v>241</v>
      </c>
      <c r="E78" s="62" t="s">
        <v>242</v>
      </c>
      <c r="F78" s="70">
        <v>2.7</v>
      </c>
      <c r="G78" s="86" t="s">
        <v>243</v>
      </c>
      <c r="H78" s="98">
        <v>34</v>
      </c>
    </row>
    <row r="79" spans="1:8" ht="15.75" customHeight="1">
      <c r="A79" s="66" t="s">
        <v>443</v>
      </c>
      <c r="B79" s="67" t="s">
        <v>444</v>
      </c>
      <c r="C79" s="74" t="s">
        <v>445</v>
      </c>
      <c r="D79" s="188" t="s">
        <v>247</v>
      </c>
      <c r="E79" s="62" t="s">
        <v>242</v>
      </c>
      <c r="F79" s="70">
        <v>45.2</v>
      </c>
      <c r="G79" s="86" t="s">
        <v>243</v>
      </c>
      <c r="H79" s="98">
        <v>19</v>
      </c>
    </row>
    <row r="80" spans="1:8" ht="15.75" customHeight="1">
      <c r="A80" s="66" t="s">
        <v>446</v>
      </c>
      <c r="B80" s="67" t="s">
        <v>447</v>
      </c>
      <c r="C80" s="74" t="s">
        <v>448</v>
      </c>
      <c r="D80" s="188" t="s">
        <v>241</v>
      </c>
      <c r="E80" s="62" t="s">
        <v>242</v>
      </c>
      <c r="F80" s="70">
        <v>1.3</v>
      </c>
      <c r="G80" s="86" t="s">
        <v>243</v>
      </c>
      <c r="H80" s="98">
        <v>10</v>
      </c>
    </row>
    <row r="81" spans="1:8" ht="15.75" customHeight="1">
      <c r="A81" s="66" t="s">
        <v>449</v>
      </c>
      <c r="B81" s="67" t="s">
        <v>450</v>
      </c>
      <c r="C81" s="74" t="s">
        <v>451</v>
      </c>
      <c r="D81" s="188" t="s">
        <v>241</v>
      </c>
      <c r="E81" s="62" t="s">
        <v>242</v>
      </c>
      <c r="F81" s="70">
        <v>0.2</v>
      </c>
      <c r="G81" s="86" t="s">
        <v>243</v>
      </c>
      <c r="H81" s="98">
        <v>6</v>
      </c>
    </row>
    <row r="82" spans="1:8" ht="15.75" customHeight="1">
      <c r="A82" s="66" t="s">
        <v>452</v>
      </c>
      <c r="B82" s="67" t="s">
        <v>453</v>
      </c>
      <c r="C82" s="74" t="s">
        <v>454</v>
      </c>
      <c r="D82" s="188" t="s">
        <v>247</v>
      </c>
      <c r="E82" s="62" t="s">
        <v>242</v>
      </c>
      <c r="F82" s="144"/>
      <c r="G82" s="86" t="s">
        <v>243</v>
      </c>
      <c r="H82" s="98">
        <v>17</v>
      </c>
    </row>
    <row r="83" spans="1:8" ht="15.75" customHeight="1">
      <c r="A83" s="66" t="s">
        <v>455</v>
      </c>
      <c r="B83" s="67" t="s">
        <v>456</v>
      </c>
      <c r="C83" s="74" t="s">
        <v>457</v>
      </c>
      <c r="D83" s="188" t="s">
        <v>241</v>
      </c>
      <c r="E83" s="62" t="s">
        <v>242</v>
      </c>
      <c r="F83" s="70">
        <v>0.8</v>
      </c>
      <c r="G83" s="86" t="s">
        <v>243</v>
      </c>
      <c r="H83" s="98">
        <v>3</v>
      </c>
    </row>
    <row r="84" spans="1:8" ht="15.75" customHeight="1">
      <c r="A84" s="66" t="s">
        <v>458</v>
      </c>
      <c r="B84" s="67" t="s">
        <v>459</v>
      </c>
      <c r="C84" s="74" t="s">
        <v>460</v>
      </c>
      <c r="D84" s="188" t="s">
        <v>241</v>
      </c>
      <c r="E84" s="62" t="s">
        <v>242</v>
      </c>
      <c r="F84" s="70">
        <v>81.900000000000006</v>
      </c>
      <c r="G84" s="86" t="s">
        <v>243</v>
      </c>
      <c r="H84" s="98">
        <v>12</v>
      </c>
    </row>
    <row r="85" spans="1:8" ht="15.75" customHeight="1">
      <c r="A85" s="66" t="s">
        <v>461</v>
      </c>
      <c r="B85" s="67" t="s">
        <v>267</v>
      </c>
      <c r="C85" s="74" t="s">
        <v>462</v>
      </c>
      <c r="D85" s="188" t="s">
        <v>241</v>
      </c>
      <c r="E85" s="62" t="s">
        <v>404</v>
      </c>
      <c r="F85" s="70">
        <v>1.9</v>
      </c>
      <c r="G85" s="86" t="s">
        <v>243</v>
      </c>
      <c r="H85" s="98">
        <v>14</v>
      </c>
    </row>
    <row r="86" spans="1:8" ht="15.75" customHeight="1">
      <c r="A86" s="66" t="s">
        <v>463</v>
      </c>
      <c r="B86" s="67" t="s">
        <v>464</v>
      </c>
      <c r="C86" s="74" t="s">
        <v>465</v>
      </c>
      <c r="D86" s="188" t="s">
        <v>241</v>
      </c>
      <c r="E86" s="62" t="s">
        <v>404</v>
      </c>
      <c r="F86" s="185">
        <v>0.47</v>
      </c>
      <c r="G86" s="86" t="s">
        <v>243</v>
      </c>
      <c r="H86" s="98">
        <v>26</v>
      </c>
    </row>
    <row r="87" spans="1:8" ht="15.75" customHeight="1">
      <c r="A87" s="66" t="s">
        <v>466</v>
      </c>
      <c r="B87" s="67" t="s">
        <v>467</v>
      </c>
      <c r="C87" s="74" t="s">
        <v>468</v>
      </c>
      <c r="D87" s="188" t="s">
        <v>241</v>
      </c>
      <c r="E87" s="62" t="s">
        <v>242</v>
      </c>
      <c r="F87" s="70">
        <v>20.8</v>
      </c>
      <c r="G87" s="86" t="s">
        <v>243</v>
      </c>
      <c r="H87" s="98">
        <v>16</v>
      </c>
    </row>
    <row r="88" spans="1:8" ht="15.75" customHeight="1">
      <c r="A88" s="66" t="s">
        <v>469</v>
      </c>
      <c r="B88" s="67" t="s">
        <v>470</v>
      </c>
      <c r="C88" s="74" t="s">
        <v>471</v>
      </c>
      <c r="D88" s="188" t="s">
        <v>241</v>
      </c>
      <c r="E88" s="62" t="s">
        <v>242</v>
      </c>
      <c r="F88" s="184">
        <v>1.2050000000000001</v>
      </c>
      <c r="G88" s="86" t="s">
        <v>243</v>
      </c>
      <c r="H88" s="98">
        <v>30</v>
      </c>
    </row>
    <row r="89" spans="1:8" ht="15.75" customHeight="1">
      <c r="A89" s="66" t="s">
        <v>472</v>
      </c>
      <c r="B89" s="67" t="s">
        <v>473</v>
      </c>
      <c r="C89" s="74" t="s">
        <v>474</v>
      </c>
      <c r="D89" s="188" t="s">
        <v>241</v>
      </c>
      <c r="E89" s="62" t="s">
        <v>242</v>
      </c>
      <c r="F89" s="70">
        <v>11.6</v>
      </c>
      <c r="G89" s="86" t="s">
        <v>243</v>
      </c>
      <c r="H89" s="98">
        <v>3</v>
      </c>
    </row>
    <row r="90" spans="1:8" ht="15.75" customHeight="1">
      <c r="A90" s="66" t="s">
        <v>475</v>
      </c>
      <c r="B90" s="67" t="s">
        <v>476</v>
      </c>
      <c r="C90" s="74" t="s">
        <v>477</v>
      </c>
      <c r="D90" s="188" t="s">
        <v>241</v>
      </c>
      <c r="E90" s="62" t="s">
        <v>242</v>
      </c>
      <c r="F90" s="70">
        <v>38.4</v>
      </c>
      <c r="G90" s="86" t="s">
        <v>243</v>
      </c>
      <c r="H90" s="98">
        <v>8</v>
      </c>
    </row>
    <row r="91" spans="1:8" ht="15.75" customHeight="1">
      <c r="A91" s="66" t="s">
        <v>478</v>
      </c>
      <c r="B91" s="67" t="s">
        <v>479</v>
      </c>
      <c r="C91" s="74" t="s">
        <v>480</v>
      </c>
      <c r="D91" s="188" t="s">
        <v>247</v>
      </c>
      <c r="E91" s="62" t="s">
        <v>242</v>
      </c>
      <c r="F91" s="185">
        <v>10.23</v>
      </c>
      <c r="G91" s="86" t="s">
        <v>243</v>
      </c>
      <c r="H91" s="98">
        <v>4</v>
      </c>
    </row>
    <row r="92" spans="1:8" ht="15.75" customHeight="1">
      <c r="A92" s="66" t="s">
        <v>481</v>
      </c>
      <c r="B92" s="67" t="s">
        <v>346</v>
      </c>
      <c r="C92" s="74" t="s">
        <v>482</v>
      </c>
      <c r="D92" s="188" t="s">
        <v>241</v>
      </c>
      <c r="E92" s="62" t="s">
        <v>242</v>
      </c>
      <c r="F92" s="185">
        <v>10.4</v>
      </c>
      <c r="G92" s="86" t="s">
        <v>243</v>
      </c>
      <c r="H92" s="98">
        <v>4</v>
      </c>
    </row>
    <row r="93" spans="1:8" ht="15.75" customHeight="1">
      <c r="A93" s="66" t="s">
        <v>483</v>
      </c>
      <c r="B93" s="67" t="s">
        <v>484</v>
      </c>
      <c r="C93" s="74" t="s">
        <v>485</v>
      </c>
      <c r="D93" s="188" t="s">
        <v>241</v>
      </c>
      <c r="E93" s="62" t="s">
        <v>242</v>
      </c>
      <c r="F93" s="70">
        <v>3.3</v>
      </c>
      <c r="G93" s="86" t="s">
        <v>243</v>
      </c>
      <c r="H93" s="98">
        <v>58</v>
      </c>
    </row>
    <row r="94" spans="1:8" ht="15.75" customHeight="1">
      <c r="A94" s="66" t="s">
        <v>486</v>
      </c>
      <c r="B94" s="67" t="s">
        <v>346</v>
      </c>
      <c r="C94" s="74" t="s">
        <v>487</v>
      </c>
      <c r="D94" s="188" t="s">
        <v>241</v>
      </c>
      <c r="E94" s="62" t="s">
        <v>242</v>
      </c>
      <c r="F94" s="70">
        <v>1.9</v>
      </c>
      <c r="G94" s="86" t="s">
        <v>243</v>
      </c>
      <c r="H94" s="98">
        <v>2</v>
      </c>
    </row>
    <row r="95" spans="1:8" ht="15.75" customHeight="1">
      <c r="A95" s="66" t="s">
        <v>488</v>
      </c>
      <c r="B95" s="67" t="s">
        <v>489</v>
      </c>
      <c r="C95" s="74" t="s">
        <v>490</v>
      </c>
      <c r="D95" s="188" t="s">
        <v>241</v>
      </c>
      <c r="E95" s="62" t="s">
        <v>242</v>
      </c>
      <c r="F95" s="185">
        <v>0.13</v>
      </c>
      <c r="G95" s="86" t="s">
        <v>243</v>
      </c>
      <c r="H95" s="98">
        <v>16</v>
      </c>
    </row>
    <row r="96" spans="1:8" ht="15.75" customHeight="1">
      <c r="A96" s="66" t="s">
        <v>491</v>
      </c>
      <c r="B96" s="67" t="s">
        <v>361</v>
      </c>
      <c r="C96" s="74" t="s">
        <v>492</v>
      </c>
      <c r="D96" s="188" t="s">
        <v>241</v>
      </c>
      <c r="E96" s="62" t="s">
        <v>242</v>
      </c>
      <c r="F96" s="184">
        <v>7.4999999999999997E-2</v>
      </c>
      <c r="G96" s="86" t="s">
        <v>243</v>
      </c>
      <c r="H96" s="98">
        <v>70</v>
      </c>
    </row>
    <row r="97" spans="1:8" ht="15.75" customHeight="1">
      <c r="A97" s="66" t="s">
        <v>493</v>
      </c>
      <c r="B97" s="67" t="s">
        <v>316</v>
      </c>
      <c r="C97" s="74" t="s">
        <v>494</v>
      </c>
      <c r="D97" s="188" t="s">
        <v>241</v>
      </c>
      <c r="E97" s="62" t="s">
        <v>242</v>
      </c>
      <c r="F97" s="185">
        <v>0.39</v>
      </c>
      <c r="G97" s="86" t="s">
        <v>243</v>
      </c>
      <c r="H97" s="98">
        <v>20</v>
      </c>
    </row>
    <row r="98" spans="1:8" ht="15.75" customHeight="1">
      <c r="A98" s="66" t="s">
        <v>495</v>
      </c>
      <c r="B98" s="67" t="s">
        <v>496</v>
      </c>
      <c r="C98" s="74" t="s">
        <v>497</v>
      </c>
      <c r="D98" s="188" t="s">
        <v>241</v>
      </c>
      <c r="E98" s="62" t="s">
        <v>242</v>
      </c>
      <c r="F98" s="70">
        <v>2.1</v>
      </c>
      <c r="G98" s="86" t="s">
        <v>243</v>
      </c>
      <c r="H98" s="98">
        <v>36</v>
      </c>
    </row>
    <row r="99" spans="1:8" ht="15.75" customHeight="1">
      <c r="A99" s="66" t="s">
        <v>498</v>
      </c>
      <c r="B99" s="67" t="s">
        <v>499</v>
      </c>
      <c r="C99" s="74" t="s">
        <v>500</v>
      </c>
      <c r="D99" s="188" t="s">
        <v>241</v>
      </c>
      <c r="E99" s="62" t="s">
        <v>242</v>
      </c>
      <c r="F99" s="185">
        <v>0.115</v>
      </c>
      <c r="G99" s="86" t="s">
        <v>243</v>
      </c>
      <c r="H99" s="98">
        <v>18</v>
      </c>
    </row>
    <row r="100" spans="1:8" ht="15.75" customHeight="1">
      <c r="A100" s="66" t="s">
        <v>501</v>
      </c>
      <c r="B100" s="67" t="s">
        <v>502</v>
      </c>
      <c r="C100" s="74" t="s">
        <v>503</v>
      </c>
      <c r="D100" s="188" t="s">
        <v>241</v>
      </c>
      <c r="E100" s="62" t="s">
        <v>242</v>
      </c>
      <c r="F100" s="70">
        <v>6.6</v>
      </c>
      <c r="G100" s="86" t="s">
        <v>243</v>
      </c>
      <c r="H100" s="98">
        <v>44</v>
      </c>
    </row>
    <row r="101" spans="1:8" ht="15.75" customHeight="1">
      <c r="A101" s="66" t="s">
        <v>504</v>
      </c>
      <c r="B101" s="67" t="s">
        <v>505</v>
      </c>
      <c r="C101" s="74" t="s">
        <v>506</v>
      </c>
      <c r="D101" s="188" t="s">
        <v>241</v>
      </c>
      <c r="E101" s="62" t="s">
        <v>242</v>
      </c>
      <c r="F101" s="184">
        <v>2.2250000000000001</v>
      </c>
      <c r="G101" s="86" t="s">
        <v>243</v>
      </c>
      <c r="H101" s="98">
        <v>50</v>
      </c>
    </row>
    <row r="102" spans="1:8" ht="15.75" customHeight="1">
      <c r="A102" s="66" t="s">
        <v>507</v>
      </c>
      <c r="B102" s="67" t="s">
        <v>355</v>
      </c>
      <c r="C102" s="74" t="s">
        <v>508</v>
      </c>
      <c r="D102" s="188" t="s">
        <v>241</v>
      </c>
      <c r="E102" s="62" t="s">
        <v>242</v>
      </c>
      <c r="F102" s="184">
        <v>0.84499999999999997</v>
      </c>
      <c r="G102" s="86" t="s">
        <v>243</v>
      </c>
      <c r="H102" s="98">
        <v>26</v>
      </c>
    </row>
    <row r="103" spans="1:8" ht="15.75" customHeight="1">
      <c r="A103" s="66" t="s">
        <v>509</v>
      </c>
      <c r="B103" s="67" t="s">
        <v>510</v>
      </c>
      <c r="C103" s="74" t="s">
        <v>511</v>
      </c>
      <c r="D103" s="188" t="s">
        <v>241</v>
      </c>
      <c r="E103" s="62" t="s">
        <v>242</v>
      </c>
      <c r="F103" s="70">
        <v>2.2000000000000002</v>
      </c>
      <c r="G103" s="86" t="s">
        <v>243</v>
      </c>
      <c r="H103" s="98">
        <v>10</v>
      </c>
    </row>
    <row r="104" spans="1:8" ht="15.75" customHeight="1">
      <c r="A104" s="66" t="s">
        <v>512</v>
      </c>
      <c r="B104" s="67" t="s">
        <v>513</v>
      </c>
      <c r="C104" s="74" t="s">
        <v>514</v>
      </c>
      <c r="D104" s="188" t="s">
        <v>241</v>
      </c>
      <c r="E104" s="62" t="s">
        <v>242</v>
      </c>
      <c r="F104" s="70">
        <v>14.1</v>
      </c>
      <c r="G104" s="86" t="s">
        <v>243</v>
      </c>
      <c r="H104" s="98">
        <v>10</v>
      </c>
    </row>
    <row r="105" spans="1:8" ht="15.75" customHeight="1">
      <c r="A105" s="66" t="s">
        <v>515</v>
      </c>
      <c r="B105" s="67" t="s">
        <v>301</v>
      </c>
      <c r="C105" s="74" t="s">
        <v>516</v>
      </c>
      <c r="D105" s="188" t="s">
        <v>241</v>
      </c>
      <c r="E105" s="62" t="s">
        <v>242</v>
      </c>
      <c r="F105" s="185">
        <v>0.65</v>
      </c>
      <c r="G105" s="86" t="s">
        <v>243</v>
      </c>
      <c r="H105" s="98">
        <v>10</v>
      </c>
    </row>
    <row r="106" spans="1:8" ht="15.75" customHeight="1">
      <c r="A106" s="66" t="s">
        <v>517</v>
      </c>
      <c r="B106" s="67" t="s">
        <v>518</v>
      </c>
      <c r="C106" s="74" t="s">
        <v>519</v>
      </c>
      <c r="D106" s="188" t="s">
        <v>241</v>
      </c>
      <c r="E106" s="62" t="s">
        <v>242</v>
      </c>
      <c r="F106" s="70">
        <v>0.4</v>
      </c>
      <c r="G106" s="86" t="s">
        <v>243</v>
      </c>
      <c r="H106" s="98">
        <v>12</v>
      </c>
    </row>
    <row r="107" spans="1:8" ht="15.75" customHeight="1">
      <c r="A107" s="66" t="s">
        <v>520</v>
      </c>
      <c r="B107" s="67" t="s">
        <v>521</v>
      </c>
      <c r="C107" s="74" t="s">
        <v>522</v>
      </c>
      <c r="D107" s="188" t="s">
        <v>241</v>
      </c>
      <c r="E107" s="62" t="s">
        <v>242</v>
      </c>
      <c r="F107" s="184">
        <v>0.375</v>
      </c>
      <c r="G107" s="86" t="s">
        <v>243</v>
      </c>
      <c r="H107" s="98">
        <v>4</v>
      </c>
    </row>
    <row r="108" spans="1:8" ht="15.75" customHeight="1">
      <c r="A108" s="66" t="s">
        <v>523</v>
      </c>
      <c r="B108" s="67" t="s">
        <v>267</v>
      </c>
      <c r="C108" s="74" t="s">
        <v>524</v>
      </c>
      <c r="D108" s="188" t="s">
        <v>241</v>
      </c>
      <c r="E108" s="62" t="s">
        <v>242</v>
      </c>
      <c r="F108" s="70">
        <v>0.2</v>
      </c>
      <c r="G108" s="86" t="s">
        <v>243</v>
      </c>
      <c r="H108" s="98">
        <v>10</v>
      </c>
    </row>
    <row r="109" spans="1:8" ht="15.75" customHeight="1">
      <c r="A109" s="66" t="s">
        <v>525</v>
      </c>
      <c r="B109" s="67" t="s">
        <v>526</v>
      </c>
      <c r="C109" s="74" t="s">
        <v>527</v>
      </c>
      <c r="D109" s="188" t="s">
        <v>241</v>
      </c>
      <c r="E109" s="62" t="s">
        <v>242</v>
      </c>
      <c r="F109" s="184">
        <v>0.02</v>
      </c>
      <c r="G109" s="86" t="s">
        <v>243</v>
      </c>
      <c r="H109" s="98">
        <v>30</v>
      </c>
    </row>
    <row r="110" spans="1:8" ht="15.75" customHeight="1">
      <c r="A110" s="66" t="s">
        <v>528</v>
      </c>
      <c r="B110" s="67" t="s">
        <v>529</v>
      </c>
      <c r="C110" s="74" t="s">
        <v>530</v>
      </c>
      <c r="D110" s="188" t="s">
        <v>241</v>
      </c>
      <c r="E110" s="62" t="s">
        <v>242</v>
      </c>
      <c r="F110" s="70">
        <v>3.1</v>
      </c>
      <c r="G110" s="86" t="s">
        <v>243</v>
      </c>
      <c r="H110" s="98">
        <v>20</v>
      </c>
    </row>
    <row r="111" spans="1:8" ht="15.75" customHeight="1">
      <c r="A111" s="66" t="s">
        <v>531</v>
      </c>
      <c r="B111" s="67" t="s">
        <v>301</v>
      </c>
      <c r="C111" s="74" t="s">
        <v>532</v>
      </c>
      <c r="D111" s="188" t="s">
        <v>241</v>
      </c>
      <c r="E111" s="62" t="s">
        <v>242</v>
      </c>
      <c r="F111" s="70">
        <v>0.2</v>
      </c>
      <c r="G111" s="86" t="s">
        <v>243</v>
      </c>
      <c r="H111" s="98">
        <v>38</v>
      </c>
    </row>
    <row r="112" spans="1:8" ht="15.75" customHeight="1">
      <c r="A112" s="66" t="s">
        <v>533</v>
      </c>
      <c r="B112" s="67" t="s">
        <v>346</v>
      </c>
      <c r="C112" s="74" t="s">
        <v>534</v>
      </c>
      <c r="D112" s="188" t="s">
        <v>241</v>
      </c>
      <c r="E112" s="62" t="s">
        <v>242</v>
      </c>
      <c r="F112" s="70">
        <v>2</v>
      </c>
      <c r="G112" s="86" t="s">
        <v>243</v>
      </c>
      <c r="H112" s="98">
        <v>22</v>
      </c>
    </row>
    <row r="113" spans="1:8" ht="15.75" customHeight="1">
      <c r="A113" s="66" t="s">
        <v>535</v>
      </c>
      <c r="B113" s="67" t="s">
        <v>536</v>
      </c>
      <c r="C113" s="74" t="s">
        <v>537</v>
      </c>
      <c r="D113" s="188" t="s">
        <v>241</v>
      </c>
      <c r="E113" s="62" t="s">
        <v>242</v>
      </c>
      <c r="F113" s="184">
        <v>0.67500000000000004</v>
      </c>
      <c r="G113" s="86" t="s">
        <v>243</v>
      </c>
      <c r="H113" s="98">
        <v>16</v>
      </c>
    </row>
    <row r="114" spans="1:8" ht="15.75" customHeight="1">
      <c r="A114" s="66" t="s">
        <v>538</v>
      </c>
      <c r="B114" s="67" t="s">
        <v>313</v>
      </c>
      <c r="C114" s="74" t="s">
        <v>539</v>
      </c>
      <c r="D114" s="188" t="s">
        <v>241</v>
      </c>
      <c r="E114" s="62" t="s">
        <v>242</v>
      </c>
      <c r="F114" s="70">
        <v>0.7</v>
      </c>
      <c r="G114" s="86" t="s">
        <v>243</v>
      </c>
      <c r="H114" s="98">
        <v>60</v>
      </c>
    </row>
    <row r="115" spans="1:8" ht="15.75" customHeight="1">
      <c r="A115" s="66" t="s">
        <v>540</v>
      </c>
      <c r="B115" s="67" t="s">
        <v>301</v>
      </c>
      <c r="C115" s="74" t="s">
        <v>541</v>
      </c>
      <c r="D115" s="188" t="s">
        <v>241</v>
      </c>
      <c r="E115" s="62" t="s">
        <v>242</v>
      </c>
      <c r="F115" s="185">
        <v>0.19500000000000001</v>
      </c>
      <c r="G115" s="86" t="s">
        <v>243</v>
      </c>
      <c r="H115" s="98">
        <v>6</v>
      </c>
    </row>
    <row r="116" spans="1:8" ht="15.75" customHeight="1">
      <c r="A116" s="66" t="s">
        <v>542</v>
      </c>
      <c r="B116" s="67" t="s">
        <v>543</v>
      </c>
      <c r="C116" s="74" t="s">
        <v>544</v>
      </c>
      <c r="D116" s="188" t="s">
        <v>241</v>
      </c>
      <c r="E116" s="62" t="s">
        <v>242</v>
      </c>
      <c r="F116" s="70">
        <v>1.6</v>
      </c>
      <c r="G116" s="86" t="s">
        <v>243</v>
      </c>
      <c r="H116" s="98">
        <v>16</v>
      </c>
    </row>
    <row r="117" spans="1:8" ht="15.75" customHeight="1">
      <c r="A117" s="66" t="s">
        <v>545</v>
      </c>
      <c r="B117" s="67" t="s">
        <v>546</v>
      </c>
      <c r="C117" s="74" t="s">
        <v>547</v>
      </c>
      <c r="D117" s="188" t="s">
        <v>548</v>
      </c>
      <c r="E117" s="62" t="s">
        <v>242</v>
      </c>
      <c r="F117" s="70">
        <v>64.7</v>
      </c>
      <c r="G117" s="86" t="s">
        <v>243</v>
      </c>
      <c r="H117" s="98">
        <f>12+14</f>
        <v>26</v>
      </c>
    </row>
    <row r="118" spans="1:8" ht="15.75" customHeight="1">
      <c r="A118" s="66" t="s">
        <v>549</v>
      </c>
      <c r="B118" s="67" t="s">
        <v>550</v>
      </c>
      <c r="C118" s="74" t="s">
        <v>551</v>
      </c>
      <c r="D118" s="188" t="s">
        <v>548</v>
      </c>
      <c r="E118" s="62" t="s">
        <v>242</v>
      </c>
      <c r="F118" s="185">
        <v>0.16</v>
      </c>
      <c r="G118" s="86" t="s">
        <v>243</v>
      </c>
      <c r="H118" s="98">
        <v>44</v>
      </c>
    </row>
    <row r="119" spans="1:8" ht="15.75" customHeight="1">
      <c r="A119" s="66" t="s">
        <v>552</v>
      </c>
      <c r="B119" s="67" t="s">
        <v>255</v>
      </c>
      <c r="C119" s="74" t="s">
        <v>553</v>
      </c>
      <c r="D119" s="188" t="s">
        <v>548</v>
      </c>
      <c r="E119" s="62" t="s">
        <v>242</v>
      </c>
      <c r="F119" s="184">
        <v>0.59499999999999997</v>
      </c>
      <c r="G119" s="86" t="s">
        <v>243</v>
      </c>
      <c r="H119" s="98">
        <v>20</v>
      </c>
    </row>
    <row r="120" spans="1:8" ht="15.75" customHeight="1">
      <c r="A120" s="66" t="s">
        <v>554</v>
      </c>
      <c r="B120" s="67" t="s">
        <v>555</v>
      </c>
      <c r="C120" s="74" t="s">
        <v>556</v>
      </c>
      <c r="D120" s="188" t="s">
        <v>247</v>
      </c>
      <c r="E120" s="62" t="s">
        <v>242</v>
      </c>
      <c r="F120" s="70">
        <v>26.2</v>
      </c>
      <c r="G120" s="86" t="s">
        <v>243</v>
      </c>
      <c r="H120" s="98">
        <v>17</v>
      </c>
    </row>
    <row r="121" spans="1:8" ht="15.75" customHeight="1">
      <c r="A121" s="66" t="s">
        <v>557</v>
      </c>
      <c r="B121" s="67" t="s">
        <v>558</v>
      </c>
      <c r="C121" s="74" t="s">
        <v>559</v>
      </c>
      <c r="D121" s="188" t="s">
        <v>241</v>
      </c>
      <c r="E121" s="62" t="s">
        <v>242</v>
      </c>
      <c r="F121" s="185">
        <v>6.4</v>
      </c>
      <c r="G121" s="86" t="s">
        <v>243</v>
      </c>
      <c r="H121" s="98">
        <v>22</v>
      </c>
    </row>
    <row r="122" spans="1:8" ht="15.75" customHeight="1">
      <c r="A122" s="66" t="s">
        <v>560</v>
      </c>
      <c r="B122" s="67" t="s">
        <v>561</v>
      </c>
      <c r="C122" s="74" t="s">
        <v>562</v>
      </c>
      <c r="D122" s="188" t="s">
        <v>241</v>
      </c>
      <c r="E122" s="62" t="s">
        <v>242</v>
      </c>
      <c r="F122" s="70">
        <v>5</v>
      </c>
      <c r="G122" s="86" t="s">
        <v>243</v>
      </c>
      <c r="H122" s="98">
        <v>36</v>
      </c>
    </row>
    <row r="123" spans="1:8" ht="15.75" customHeight="1">
      <c r="A123" s="66" t="s">
        <v>563</v>
      </c>
      <c r="B123" s="67" t="s">
        <v>564</v>
      </c>
      <c r="C123" s="74" t="s">
        <v>565</v>
      </c>
      <c r="D123" s="188" t="s">
        <v>241</v>
      </c>
      <c r="E123" s="62" t="s">
        <v>242</v>
      </c>
      <c r="F123" s="184">
        <v>0.48499999999999999</v>
      </c>
      <c r="G123" s="86" t="s">
        <v>243</v>
      </c>
      <c r="H123" s="98">
        <v>26</v>
      </c>
    </row>
    <row r="124" spans="1:8" ht="15.75" customHeight="1">
      <c r="A124" s="66" t="s">
        <v>566</v>
      </c>
      <c r="B124" s="67" t="s">
        <v>567</v>
      </c>
      <c r="C124" s="74" t="s">
        <v>568</v>
      </c>
      <c r="D124" s="188" t="s">
        <v>241</v>
      </c>
      <c r="E124" s="62" t="s">
        <v>242</v>
      </c>
      <c r="F124" s="70">
        <v>4.5999999999999996</v>
      </c>
      <c r="G124" s="86" t="s">
        <v>243</v>
      </c>
      <c r="H124" s="98">
        <v>52</v>
      </c>
    </row>
    <row r="125" spans="1:8" ht="15.75" customHeight="1">
      <c r="A125" s="66" t="s">
        <v>569</v>
      </c>
      <c r="B125" s="67" t="s">
        <v>570</v>
      </c>
      <c r="C125" s="74" t="s">
        <v>571</v>
      </c>
      <c r="D125" s="188" t="s">
        <v>241</v>
      </c>
      <c r="E125" s="62" t="s">
        <v>242</v>
      </c>
      <c r="F125" s="70">
        <v>4.4000000000000004</v>
      </c>
      <c r="G125" s="86" t="s">
        <v>243</v>
      </c>
      <c r="H125" s="98">
        <v>50</v>
      </c>
    </row>
    <row r="126" spans="1:8" ht="15.75" customHeight="1">
      <c r="A126" s="66" t="s">
        <v>572</v>
      </c>
      <c r="B126" s="67" t="s">
        <v>573</v>
      </c>
      <c r="C126" s="74" t="s">
        <v>574</v>
      </c>
      <c r="D126" s="188" t="s">
        <v>241</v>
      </c>
      <c r="E126" s="62" t="s">
        <v>242</v>
      </c>
      <c r="F126" s="185">
        <v>0.28999999999999998</v>
      </c>
      <c r="G126" s="86" t="s">
        <v>243</v>
      </c>
      <c r="H126" s="98">
        <v>18</v>
      </c>
    </row>
    <row r="127" spans="1:8" ht="15.75" customHeight="1">
      <c r="A127" s="66" t="s">
        <v>575</v>
      </c>
      <c r="B127" s="67" t="s">
        <v>576</v>
      </c>
      <c r="C127" s="74" t="s">
        <v>577</v>
      </c>
      <c r="D127" s="188" t="s">
        <v>241</v>
      </c>
      <c r="E127" s="62" t="s">
        <v>242</v>
      </c>
      <c r="F127" s="70">
        <v>3.6</v>
      </c>
      <c r="G127" s="86" t="s">
        <v>243</v>
      </c>
      <c r="H127" s="98">
        <v>6</v>
      </c>
    </row>
    <row r="128" spans="1:8" ht="15.75" customHeight="1">
      <c r="A128" s="66" t="s">
        <v>578</v>
      </c>
      <c r="B128" s="67" t="s">
        <v>450</v>
      </c>
      <c r="C128" s="74" t="s">
        <v>579</v>
      </c>
      <c r="D128" s="188" t="s">
        <v>241</v>
      </c>
      <c r="E128" s="62" t="s">
        <v>242</v>
      </c>
      <c r="F128" s="184">
        <v>0.155</v>
      </c>
      <c r="G128" s="86" t="s">
        <v>243</v>
      </c>
      <c r="H128" s="98">
        <v>14</v>
      </c>
    </row>
    <row r="129" spans="1:8" ht="15.75" customHeight="1">
      <c r="A129" s="66" t="s">
        <v>580</v>
      </c>
      <c r="B129" s="67" t="s">
        <v>576</v>
      </c>
      <c r="C129" s="74" t="s">
        <v>581</v>
      </c>
      <c r="D129" s="188" t="s">
        <v>241</v>
      </c>
      <c r="E129" s="62" t="s">
        <v>296</v>
      </c>
      <c r="F129" s="118">
        <v>1.9350000000000001</v>
      </c>
      <c r="G129" s="86" t="s">
        <v>243</v>
      </c>
      <c r="H129" s="98">
        <v>6</v>
      </c>
    </row>
    <row r="130" spans="1:8" ht="15.75" customHeight="1">
      <c r="A130" s="66" t="s">
        <v>582</v>
      </c>
      <c r="B130" s="67" t="s">
        <v>583</v>
      </c>
      <c r="C130" s="74" t="s">
        <v>584</v>
      </c>
      <c r="D130" s="188" t="s">
        <v>241</v>
      </c>
      <c r="E130" s="62" t="s">
        <v>242</v>
      </c>
      <c r="F130" s="185">
        <v>0.31</v>
      </c>
      <c r="G130" s="86" t="s">
        <v>243</v>
      </c>
      <c r="H130" s="98">
        <v>29</v>
      </c>
    </row>
    <row r="131" spans="1:8" ht="15.75" customHeight="1">
      <c r="A131" s="66" t="s">
        <v>585</v>
      </c>
      <c r="B131" s="67" t="s">
        <v>586</v>
      </c>
      <c r="C131" s="74" t="s">
        <v>587</v>
      </c>
      <c r="D131" s="188" t="s">
        <v>241</v>
      </c>
      <c r="E131" s="62" t="s">
        <v>242</v>
      </c>
      <c r="F131" s="70">
        <v>2.4</v>
      </c>
      <c r="G131" s="86" t="s">
        <v>243</v>
      </c>
      <c r="H131" s="98">
        <v>56</v>
      </c>
    </row>
    <row r="132" spans="1:8" ht="15.75" customHeight="1">
      <c r="A132" s="66" t="s">
        <v>588</v>
      </c>
      <c r="B132" s="67" t="s">
        <v>576</v>
      </c>
      <c r="C132" s="74" t="s">
        <v>589</v>
      </c>
      <c r="D132" s="188" t="s">
        <v>241</v>
      </c>
      <c r="E132" s="62" t="s">
        <v>296</v>
      </c>
      <c r="F132" s="70">
        <v>2.2000000000000002</v>
      </c>
      <c r="G132" s="86" t="s">
        <v>243</v>
      </c>
      <c r="H132" s="98">
        <v>10</v>
      </c>
    </row>
    <row r="133" spans="1:8" ht="15.75" customHeight="1">
      <c r="A133" s="66" t="s">
        <v>590</v>
      </c>
      <c r="B133" s="67" t="s">
        <v>591</v>
      </c>
      <c r="C133" s="74" t="s">
        <v>592</v>
      </c>
      <c r="D133" s="188" t="s">
        <v>241</v>
      </c>
      <c r="E133" s="62" t="s">
        <v>242</v>
      </c>
      <c r="F133" s="184">
        <v>0.65500000000000003</v>
      </c>
      <c r="G133" s="86" t="s">
        <v>243</v>
      </c>
      <c r="H133" s="98">
        <v>48</v>
      </c>
    </row>
    <row r="134" spans="1:8" ht="15.75" customHeight="1">
      <c r="A134" s="66" t="s">
        <v>593</v>
      </c>
      <c r="B134" s="67" t="s">
        <v>594</v>
      </c>
      <c r="C134" s="74" t="s">
        <v>595</v>
      </c>
      <c r="D134" s="188" t="s">
        <v>241</v>
      </c>
      <c r="E134" s="62" t="s">
        <v>242</v>
      </c>
      <c r="F134" s="70">
        <v>7.6</v>
      </c>
      <c r="G134" s="86" t="s">
        <v>243</v>
      </c>
      <c r="H134" s="98">
        <v>4</v>
      </c>
    </row>
    <row r="135" spans="1:8" ht="15.75" customHeight="1">
      <c r="A135" s="66" t="s">
        <v>596</v>
      </c>
      <c r="B135" s="67" t="s">
        <v>576</v>
      </c>
      <c r="C135" s="74" t="s">
        <v>597</v>
      </c>
      <c r="D135" s="188" t="s">
        <v>241</v>
      </c>
      <c r="E135" s="62" t="s">
        <v>242</v>
      </c>
      <c r="F135" s="70">
        <v>4.4000000000000004</v>
      </c>
      <c r="G135" s="86" t="s">
        <v>243</v>
      </c>
      <c r="H135" s="98">
        <v>16</v>
      </c>
    </row>
    <row r="136" spans="1:8" ht="15.75" customHeight="1">
      <c r="A136" s="66" t="s">
        <v>598</v>
      </c>
      <c r="B136" s="67" t="s">
        <v>599</v>
      </c>
      <c r="C136" s="74" t="s">
        <v>600</v>
      </c>
      <c r="D136" s="188" t="s">
        <v>241</v>
      </c>
      <c r="E136" s="62" t="s">
        <v>242</v>
      </c>
      <c r="F136" s="184">
        <v>0.53500000000000003</v>
      </c>
      <c r="G136" s="86" t="s">
        <v>243</v>
      </c>
      <c r="H136" s="98">
        <v>40</v>
      </c>
    </row>
    <row r="137" spans="1:8" ht="15.75" customHeight="1">
      <c r="A137" s="66" t="s">
        <v>601</v>
      </c>
      <c r="B137" s="67" t="s">
        <v>602</v>
      </c>
      <c r="C137" s="74" t="s">
        <v>603</v>
      </c>
      <c r="D137" s="188" t="s">
        <v>241</v>
      </c>
      <c r="E137" s="62" t="s">
        <v>242</v>
      </c>
      <c r="F137" s="184">
        <v>0.36499999999999999</v>
      </c>
      <c r="G137" s="86" t="s">
        <v>243</v>
      </c>
      <c r="H137" s="98">
        <v>40</v>
      </c>
    </row>
    <row r="138" spans="1:8" ht="15.75" customHeight="1">
      <c r="A138" s="66" t="s">
        <v>604</v>
      </c>
      <c r="B138" s="67" t="s">
        <v>605</v>
      </c>
      <c r="C138" s="74" t="s">
        <v>606</v>
      </c>
      <c r="D138" s="188" t="s">
        <v>241</v>
      </c>
      <c r="E138" s="62" t="s">
        <v>242</v>
      </c>
      <c r="F138" s="185">
        <v>0.62</v>
      </c>
      <c r="G138" s="86" t="s">
        <v>243</v>
      </c>
      <c r="H138" s="98">
        <v>40</v>
      </c>
    </row>
    <row r="139" spans="1:8" ht="15.75" customHeight="1">
      <c r="A139" s="66" t="s">
        <v>607</v>
      </c>
      <c r="B139" s="67" t="s">
        <v>608</v>
      </c>
      <c r="C139" s="74" t="s">
        <v>609</v>
      </c>
      <c r="D139" s="188" t="s">
        <v>241</v>
      </c>
      <c r="E139" s="62" t="s">
        <v>242</v>
      </c>
      <c r="F139" s="184">
        <v>6.5000000000000002E-2</v>
      </c>
      <c r="G139" s="86" t="s">
        <v>243</v>
      </c>
      <c r="H139" s="98">
        <v>74</v>
      </c>
    </row>
    <row r="140" spans="1:8" ht="15.75" customHeight="1">
      <c r="A140" s="66" t="s">
        <v>610</v>
      </c>
      <c r="B140" s="67" t="s">
        <v>611</v>
      </c>
      <c r="C140" s="74" t="s">
        <v>612</v>
      </c>
      <c r="D140" s="188" t="s">
        <v>241</v>
      </c>
      <c r="E140" s="62" t="s">
        <v>242</v>
      </c>
      <c r="F140" s="185">
        <v>0.11</v>
      </c>
      <c r="G140" s="86" t="s">
        <v>243</v>
      </c>
      <c r="H140" s="98">
        <v>46</v>
      </c>
    </row>
    <row r="141" spans="1:8" ht="15.75" customHeight="1">
      <c r="A141" s="66" t="s">
        <v>613</v>
      </c>
      <c r="B141" s="67" t="s">
        <v>489</v>
      </c>
      <c r="C141" s="74" t="s">
        <v>614</v>
      </c>
      <c r="D141" s="188" t="s">
        <v>241</v>
      </c>
      <c r="E141" s="62" t="s">
        <v>242</v>
      </c>
      <c r="F141" s="70">
        <v>0.01</v>
      </c>
      <c r="G141" s="86" t="s">
        <v>243</v>
      </c>
      <c r="H141" s="98">
        <v>48</v>
      </c>
    </row>
    <row r="142" spans="1:8" ht="15.75" customHeight="1">
      <c r="A142" s="66" t="s">
        <v>615</v>
      </c>
      <c r="B142" s="67" t="s">
        <v>616</v>
      </c>
      <c r="C142" s="74" t="s">
        <v>617</v>
      </c>
      <c r="D142" s="188" t="s">
        <v>241</v>
      </c>
      <c r="E142" s="62" t="s">
        <v>242</v>
      </c>
      <c r="F142" s="184">
        <v>1.5049999999999999</v>
      </c>
      <c r="G142" s="86" t="s">
        <v>243</v>
      </c>
      <c r="H142" s="98">
        <v>76</v>
      </c>
    </row>
    <row r="143" spans="1:8" ht="15.75" customHeight="1">
      <c r="A143" s="66" t="s">
        <v>618</v>
      </c>
      <c r="B143" s="67" t="s">
        <v>619</v>
      </c>
      <c r="C143" s="74" t="s">
        <v>620</v>
      </c>
      <c r="D143" s="188" t="s">
        <v>241</v>
      </c>
      <c r="E143" s="62" t="s">
        <v>242</v>
      </c>
      <c r="F143" s="70">
        <v>8.4</v>
      </c>
      <c r="G143" s="86" t="s">
        <v>243</v>
      </c>
      <c r="H143" s="98">
        <v>26</v>
      </c>
    </row>
    <row r="144" spans="1:8" ht="15.75" customHeight="1">
      <c r="A144" s="66" t="s">
        <v>621</v>
      </c>
      <c r="B144" s="67" t="s">
        <v>622</v>
      </c>
      <c r="C144" s="74" t="s">
        <v>623</v>
      </c>
      <c r="D144" s="188" t="s">
        <v>241</v>
      </c>
      <c r="E144" s="62" t="s">
        <v>242</v>
      </c>
      <c r="F144" s="70">
        <v>10.9</v>
      </c>
      <c r="G144" s="86" t="s">
        <v>243</v>
      </c>
      <c r="H144" s="98">
        <v>42</v>
      </c>
    </row>
    <row r="145" spans="1:8" ht="15.75" customHeight="1">
      <c r="A145" s="66" t="s">
        <v>624</v>
      </c>
      <c r="B145" s="67" t="s">
        <v>625</v>
      </c>
      <c r="C145" s="74" t="s">
        <v>626</v>
      </c>
      <c r="D145" s="188" t="s">
        <v>241</v>
      </c>
      <c r="E145" s="62" t="s">
        <v>242</v>
      </c>
      <c r="F145" s="185">
        <v>0.73</v>
      </c>
      <c r="G145" s="86" t="s">
        <v>243</v>
      </c>
      <c r="H145" s="98">
        <v>80</v>
      </c>
    </row>
    <row r="146" spans="1:8" ht="15.75" customHeight="1">
      <c r="A146" s="66" t="s">
        <v>627</v>
      </c>
      <c r="B146" s="67" t="s">
        <v>628</v>
      </c>
      <c r="C146" s="74" t="s">
        <v>629</v>
      </c>
      <c r="D146" s="188" t="s">
        <v>241</v>
      </c>
      <c r="E146" s="62" t="s">
        <v>242</v>
      </c>
      <c r="F146" s="184">
        <v>0.315</v>
      </c>
      <c r="G146" s="86" t="s">
        <v>243</v>
      </c>
      <c r="H146" s="98">
        <v>28</v>
      </c>
    </row>
    <row r="147" spans="1:8" ht="15.75" customHeight="1">
      <c r="A147" s="66" t="s">
        <v>630</v>
      </c>
      <c r="B147" s="67" t="s">
        <v>611</v>
      </c>
      <c r="C147" s="74" t="s">
        <v>631</v>
      </c>
      <c r="D147" s="188" t="s">
        <v>241</v>
      </c>
      <c r="E147" s="62" t="s">
        <v>242</v>
      </c>
      <c r="F147" s="184">
        <v>0.255</v>
      </c>
      <c r="G147" s="86" t="s">
        <v>243</v>
      </c>
      <c r="H147" s="98">
        <v>36</v>
      </c>
    </row>
    <row r="148" spans="1:8" ht="15.75" customHeight="1">
      <c r="A148" s="66" t="s">
        <v>632</v>
      </c>
      <c r="B148" s="67" t="s">
        <v>633</v>
      </c>
      <c r="C148" s="74" t="s">
        <v>634</v>
      </c>
      <c r="D148" s="188" t="s">
        <v>241</v>
      </c>
      <c r="E148" s="62" t="s">
        <v>242</v>
      </c>
      <c r="F148" s="70">
        <v>4.5</v>
      </c>
      <c r="G148" s="86" t="s">
        <v>243</v>
      </c>
      <c r="H148" s="98">
        <v>34</v>
      </c>
    </row>
    <row r="149" spans="1:8" ht="15.75" customHeight="1">
      <c r="A149" s="66" t="s">
        <v>635</v>
      </c>
      <c r="B149" s="47" t="s">
        <v>636</v>
      </c>
      <c r="C149" s="74" t="s">
        <v>637</v>
      </c>
      <c r="D149" s="188" t="s">
        <v>241</v>
      </c>
      <c r="E149" s="62" t="s">
        <v>242</v>
      </c>
      <c r="F149" s="184">
        <v>0.65500000000000003</v>
      </c>
      <c r="G149" s="86" t="s">
        <v>243</v>
      </c>
      <c r="H149" s="98">
        <v>80</v>
      </c>
    </row>
    <row r="150" spans="1:8" ht="15.75" customHeight="1">
      <c r="A150" s="66" t="s">
        <v>638</v>
      </c>
      <c r="B150" s="67" t="s">
        <v>639</v>
      </c>
      <c r="C150" s="74" t="s">
        <v>640</v>
      </c>
      <c r="D150" s="188" t="s">
        <v>241</v>
      </c>
      <c r="E150" s="62" t="s">
        <v>242</v>
      </c>
      <c r="F150" s="184">
        <v>1.07</v>
      </c>
      <c r="G150" s="86" t="s">
        <v>243</v>
      </c>
      <c r="H150" s="98">
        <v>30</v>
      </c>
    </row>
    <row r="151" spans="1:8" ht="15.75" customHeight="1">
      <c r="A151" s="66" t="s">
        <v>641</v>
      </c>
      <c r="B151" s="67" t="s">
        <v>642</v>
      </c>
      <c r="C151" s="74" t="s">
        <v>643</v>
      </c>
      <c r="D151" s="188" t="s">
        <v>241</v>
      </c>
      <c r="E151" s="62" t="s">
        <v>242</v>
      </c>
      <c r="F151" s="70">
        <v>8.5</v>
      </c>
      <c r="G151" s="86" t="s">
        <v>243</v>
      </c>
      <c r="H151" s="98">
        <v>23</v>
      </c>
    </row>
    <row r="152" spans="1:8" ht="15.75" customHeight="1">
      <c r="A152" s="66" t="s">
        <v>644</v>
      </c>
      <c r="B152" s="67" t="s">
        <v>645</v>
      </c>
      <c r="C152" s="74" t="s">
        <v>646</v>
      </c>
      <c r="D152" s="188" t="s">
        <v>241</v>
      </c>
      <c r="E152" s="62" t="s">
        <v>242</v>
      </c>
      <c r="F152" s="70">
        <v>2.9</v>
      </c>
      <c r="G152" s="86" t="s">
        <v>243</v>
      </c>
      <c r="H152" s="98">
        <v>76</v>
      </c>
    </row>
    <row r="153" spans="1:8" ht="15.75" customHeight="1">
      <c r="A153" s="66" t="s">
        <v>647</v>
      </c>
      <c r="B153" s="67" t="s">
        <v>648</v>
      </c>
      <c r="C153" s="74" t="s">
        <v>649</v>
      </c>
      <c r="D153" s="188" t="s">
        <v>241</v>
      </c>
      <c r="E153" s="62" t="s">
        <v>242</v>
      </c>
      <c r="F153" s="70">
        <v>6.8</v>
      </c>
      <c r="G153" s="86" t="s">
        <v>243</v>
      </c>
      <c r="H153" s="98">
        <v>38</v>
      </c>
    </row>
    <row r="154" spans="1:8" ht="15.75" customHeight="1">
      <c r="A154" s="66" t="s">
        <v>650</v>
      </c>
      <c r="B154" s="67" t="s">
        <v>576</v>
      </c>
      <c r="C154" s="74" t="s">
        <v>651</v>
      </c>
      <c r="D154" s="188" t="s">
        <v>241</v>
      </c>
      <c r="E154" s="62" t="s">
        <v>242</v>
      </c>
      <c r="F154" s="70">
        <v>1.9</v>
      </c>
      <c r="G154" s="86" t="s">
        <v>243</v>
      </c>
      <c r="H154" s="98">
        <v>1</v>
      </c>
    </row>
    <row r="155" spans="1:8" ht="15.75" customHeight="1">
      <c r="A155" s="66" t="s">
        <v>652</v>
      </c>
      <c r="B155" s="67" t="s">
        <v>653</v>
      </c>
      <c r="C155" s="74" t="s">
        <v>654</v>
      </c>
      <c r="D155" s="188" t="s">
        <v>241</v>
      </c>
      <c r="E155" s="62" t="s">
        <v>242</v>
      </c>
      <c r="F155" s="184">
        <v>0.32500000000000001</v>
      </c>
      <c r="G155" s="86" t="s">
        <v>243</v>
      </c>
      <c r="H155" s="98">
        <v>50</v>
      </c>
    </row>
    <row r="156" spans="1:8" ht="15.75" customHeight="1">
      <c r="A156" s="66" t="s">
        <v>655</v>
      </c>
      <c r="B156" s="67" t="s">
        <v>656</v>
      </c>
      <c r="C156" s="74" t="s">
        <v>657</v>
      </c>
      <c r="D156" s="188" t="s">
        <v>241</v>
      </c>
      <c r="E156" s="62" t="s">
        <v>242</v>
      </c>
      <c r="F156" s="184">
        <v>0.32500000000000001</v>
      </c>
      <c r="G156" s="86" t="s">
        <v>243</v>
      </c>
      <c r="H156" s="98">
        <v>50</v>
      </c>
    </row>
    <row r="157" spans="1:8" ht="15.75" customHeight="1">
      <c r="A157" s="66" t="s">
        <v>658</v>
      </c>
      <c r="B157" s="67" t="s">
        <v>659</v>
      </c>
      <c r="C157" s="74" t="s">
        <v>660</v>
      </c>
      <c r="D157" s="188" t="s">
        <v>241</v>
      </c>
      <c r="E157" s="62" t="s">
        <v>242</v>
      </c>
      <c r="F157" s="70">
        <v>1.2</v>
      </c>
      <c r="G157" s="86" t="s">
        <v>243</v>
      </c>
      <c r="H157" s="98">
        <v>120</v>
      </c>
    </row>
    <row r="158" spans="1:8" ht="15.75" customHeight="1">
      <c r="A158" s="66" t="s">
        <v>661</v>
      </c>
      <c r="B158" s="67" t="s">
        <v>662</v>
      </c>
      <c r="C158" s="74" t="s">
        <v>663</v>
      </c>
      <c r="D158" s="188" t="s">
        <v>241</v>
      </c>
      <c r="E158" s="62" t="s">
        <v>242</v>
      </c>
      <c r="F158" s="184">
        <v>0.14499999999999999</v>
      </c>
      <c r="G158" s="86" t="s">
        <v>243</v>
      </c>
      <c r="H158" s="98">
        <v>140</v>
      </c>
    </row>
    <row r="159" spans="1:8" ht="15.75" customHeight="1">
      <c r="A159" s="66" t="s">
        <v>664</v>
      </c>
      <c r="B159" s="67" t="s">
        <v>665</v>
      </c>
      <c r="C159" s="74" t="s">
        <v>666</v>
      </c>
      <c r="D159" s="188" t="s">
        <v>241</v>
      </c>
      <c r="E159" s="62" t="s">
        <v>242</v>
      </c>
      <c r="F159" s="184">
        <v>0.105</v>
      </c>
      <c r="G159" s="86" t="s">
        <v>243</v>
      </c>
      <c r="H159" s="98">
        <v>34</v>
      </c>
    </row>
    <row r="160" spans="1:8" ht="15.75" customHeight="1">
      <c r="A160" s="66" t="s">
        <v>667</v>
      </c>
      <c r="B160" s="67" t="s">
        <v>668</v>
      </c>
      <c r="C160" s="74" t="s">
        <v>669</v>
      </c>
      <c r="D160" s="188" t="s">
        <v>241</v>
      </c>
      <c r="E160" s="62" t="s">
        <v>242</v>
      </c>
      <c r="F160" s="184">
        <v>1.105</v>
      </c>
      <c r="G160" s="86" t="s">
        <v>243</v>
      </c>
      <c r="H160" s="98">
        <v>50</v>
      </c>
    </row>
    <row r="161" spans="1:8" ht="15.75" customHeight="1">
      <c r="A161" s="66" t="s">
        <v>670</v>
      </c>
      <c r="B161" s="67" t="s">
        <v>668</v>
      </c>
      <c r="C161" s="74" t="s">
        <v>669</v>
      </c>
      <c r="D161" s="188" t="s">
        <v>247</v>
      </c>
      <c r="E161" s="62" t="s">
        <v>242</v>
      </c>
      <c r="F161" s="184">
        <v>1.2</v>
      </c>
      <c r="G161" s="86" t="s">
        <v>243</v>
      </c>
      <c r="H161" s="98">
        <v>40</v>
      </c>
    </row>
    <row r="162" spans="1:8" ht="15.75" customHeight="1">
      <c r="A162" s="66" t="s">
        <v>671</v>
      </c>
      <c r="B162" s="67" t="s">
        <v>672</v>
      </c>
      <c r="C162" s="74" t="s">
        <v>673</v>
      </c>
      <c r="D162" s="188" t="s">
        <v>241</v>
      </c>
      <c r="E162" s="62" t="s">
        <v>242</v>
      </c>
      <c r="F162" s="184">
        <v>0.995</v>
      </c>
      <c r="G162" s="86" t="s">
        <v>243</v>
      </c>
      <c r="H162" s="98">
        <v>46</v>
      </c>
    </row>
    <row r="163" spans="1:8" ht="15.75" customHeight="1">
      <c r="A163" s="66" t="s">
        <v>674</v>
      </c>
      <c r="B163" s="67" t="s">
        <v>576</v>
      </c>
      <c r="C163" s="74" t="s">
        <v>675</v>
      </c>
      <c r="D163" s="188" t="s">
        <v>241</v>
      </c>
      <c r="E163" s="62" t="s">
        <v>242</v>
      </c>
      <c r="F163" s="70">
        <v>5.2</v>
      </c>
      <c r="G163" s="86" t="s">
        <v>243</v>
      </c>
      <c r="H163" s="98">
        <v>16</v>
      </c>
    </row>
    <row r="164" spans="1:8" ht="15.75" customHeight="1">
      <c r="A164" s="66" t="s">
        <v>676</v>
      </c>
      <c r="B164" s="67" t="s">
        <v>558</v>
      </c>
      <c r="C164" s="74" t="s">
        <v>677</v>
      </c>
      <c r="D164" s="188" t="s">
        <v>241</v>
      </c>
      <c r="E164" s="62" t="s">
        <v>242</v>
      </c>
      <c r="F164" s="70">
        <v>5.7</v>
      </c>
      <c r="G164" s="86" t="s">
        <v>243</v>
      </c>
      <c r="H164" s="98">
        <v>50</v>
      </c>
    </row>
    <row r="165" spans="1:8" ht="15.75" customHeight="1">
      <c r="A165" s="66" t="s">
        <v>678</v>
      </c>
      <c r="B165" s="67" t="s">
        <v>561</v>
      </c>
      <c r="C165" s="74" t="s">
        <v>679</v>
      </c>
      <c r="D165" s="188" t="s">
        <v>241</v>
      </c>
      <c r="E165" s="62" t="s">
        <v>242</v>
      </c>
      <c r="F165" s="70">
        <v>4.9000000000000004</v>
      </c>
      <c r="G165" s="86" t="s">
        <v>243</v>
      </c>
      <c r="H165" s="98">
        <v>12</v>
      </c>
    </row>
    <row r="166" spans="1:8" ht="15.75" customHeight="1">
      <c r="A166" s="66" t="s">
        <v>680</v>
      </c>
      <c r="B166" s="67" t="s">
        <v>567</v>
      </c>
      <c r="C166" s="74" t="s">
        <v>681</v>
      </c>
      <c r="D166" s="188" t="s">
        <v>241</v>
      </c>
      <c r="E166" s="62" t="s">
        <v>242</v>
      </c>
      <c r="F166" s="70">
        <v>2.1</v>
      </c>
      <c r="G166" s="86" t="s">
        <v>243</v>
      </c>
      <c r="H166" s="98">
        <v>44</v>
      </c>
    </row>
    <row r="167" spans="1:8" ht="15.75" customHeight="1">
      <c r="A167" s="66" t="s">
        <v>682</v>
      </c>
      <c r="B167" s="67" t="s">
        <v>570</v>
      </c>
      <c r="C167" s="74" t="s">
        <v>683</v>
      </c>
      <c r="D167" s="188" t="s">
        <v>241</v>
      </c>
      <c r="E167" s="62" t="s">
        <v>242</v>
      </c>
      <c r="F167" s="70">
        <v>10.3</v>
      </c>
      <c r="G167" s="86" t="s">
        <v>243</v>
      </c>
      <c r="H167" s="98">
        <v>50</v>
      </c>
    </row>
    <row r="168" spans="1:8" ht="15.75" customHeight="1">
      <c r="A168" s="66" t="s">
        <v>684</v>
      </c>
      <c r="B168" s="67" t="s">
        <v>573</v>
      </c>
      <c r="C168" s="74" t="s">
        <v>685</v>
      </c>
      <c r="D168" s="188" t="s">
        <v>241</v>
      </c>
      <c r="E168" s="62" t="s">
        <v>242</v>
      </c>
      <c r="F168" s="184">
        <v>0.51500000000000001</v>
      </c>
      <c r="G168" s="86" t="s">
        <v>243</v>
      </c>
      <c r="H168" s="98">
        <v>28</v>
      </c>
    </row>
    <row r="169" spans="1:8" ht="15.75" customHeight="1">
      <c r="A169" s="66" t="s">
        <v>686</v>
      </c>
      <c r="B169" s="67" t="s">
        <v>576</v>
      </c>
      <c r="C169" s="74" t="s">
        <v>687</v>
      </c>
      <c r="D169" s="188" t="s">
        <v>241</v>
      </c>
      <c r="E169" s="62" t="s">
        <v>242</v>
      </c>
      <c r="F169" s="70">
        <v>4.7</v>
      </c>
      <c r="G169" s="86" t="s">
        <v>243</v>
      </c>
      <c r="H169" s="98">
        <v>17</v>
      </c>
    </row>
    <row r="170" spans="1:8" ht="15.75" customHeight="1">
      <c r="A170" s="66" t="s">
        <v>688</v>
      </c>
      <c r="B170" s="67" t="s">
        <v>450</v>
      </c>
      <c r="C170" s="74" t="s">
        <v>689</v>
      </c>
      <c r="D170" s="188" t="s">
        <v>241</v>
      </c>
      <c r="E170" s="62" t="s">
        <v>242</v>
      </c>
      <c r="F170" s="70">
        <v>0.2</v>
      </c>
      <c r="G170" s="86" t="s">
        <v>243</v>
      </c>
      <c r="H170" s="98">
        <v>40</v>
      </c>
    </row>
    <row r="171" spans="1:8" ht="15.75" customHeight="1">
      <c r="A171" s="66" t="s">
        <v>690</v>
      </c>
      <c r="B171" s="67" t="s">
        <v>583</v>
      </c>
      <c r="C171" s="74" t="s">
        <v>691</v>
      </c>
      <c r="D171" s="188" t="s">
        <v>241</v>
      </c>
      <c r="E171" s="62" t="s">
        <v>242</v>
      </c>
      <c r="F171" s="185">
        <v>0.24</v>
      </c>
      <c r="G171" s="86" t="s">
        <v>243</v>
      </c>
      <c r="H171" s="98">
        <v>30</v>
      </c>
    </row>
    <row r="172" spans="1:8" ht="15.75" customHeight="1">
      <c r="A172" s="66" t="s">
        <v>692</v>
      </c>
      <c r="B172" s="67" t="s">
        <v>586</v>
      </c>
      <c r="C172" s="74" t="s">
        <v>693</v>
      </c>
      <c r="D172" s="188" t="s">
        <v>241</v>
      </c>
      <c r="E172" s="62" t="s">
        <v>242</v>
      </c>
      <c r="F172" s="70">
        <v>1.3</v>
      </c>
      <c r="G172" s="86" t="s">
        <v>243</v>
      </c>
      <c r="H172" s="98">
        <v>8</v>
      </c>
    </row>
    <row r="173" spans="1:8" ht="15.75" customHeight="1">
      <c r="A173" s="66" t="s">
        <v>694</v>
      </c>
      <c r="B173" s="67" t="s">
        <v>576</v>
      </c>
      <c r="C173" s="74" t="s">
        <v>695</v>
      </c>
      <c r="D173" s="188" t="s">
        <v>241</v>
      </c>
      <c r="E173" s="62" t="s">
        <v>242</v>
      </c>
      <c r="F173" s="70">
        <v>1.6</v>
      </c>
      <c r="G173" s="86" t="s">
        <v>243</v>
      </c>
      <c r="H173" s="98">
        <v>8</v>
      </c>
    </row>
    <row r="174" spans="1:8" ht="15.75" customHeight="1">
      <c r="A174" s="66" t="s">
        <v>696</v>
      </c>
      <c r="B174" s="67" t="s">
        <v>591</v>
      </c>
      <c r="C174" s="74" t="s">
        <v>697</v>
      </c>
      <c r="D174" s="188" t="s">
        <v>241</v>
      </c>
      <c r="E174" s="62" t="s">
        <v>242</v>
      </c>
      <c r="F174" s="185">
        <v>0.64</v>
      </c>
      <c r="G174" s="86" t="s">
        <v>243</v>
      </c>
      <c r="H174" s="98">
        <v>16</v>
      </c>
    </row>
    <row r="175" spans="1:8" ht="15.75" customHeight="1">
      <c r="A175" s="66" t="s">
        <v>698</v>
      </c>
      <c r="B175" s="67" t="s">
        <v>594</v>
      </c>
      <c r="C175" s="74" t="s">
        <v>699</v>
      </c>
      <c r="D175" s="188" t="s">
        <v>241</v>
      </c>
      <c r="E175" s="62" t="s">
        <v>242</v>
      </c>
      <c r="F175" s="70">
        <v>13.4</v>
      </c>
      <c r="G175" s="86" t="s">
        <v>243</v>
      </c>
      <c r="H175" s="98">
        <v>12</v>
      </c>
    </row>
    <row r="176" spans="1:8" ht="15.75" customHeight="1">
      <c r="A176" s="66" t="s">
        <v>700</v>
      </c>
      <c r="B176" s="67" t="s">
        <v>591</v>
      </c>
      <c r="C176" s="74" t="s">
        <v>701</v>
      </c>
      <c r="D176" s="188" t="s">
        <v>241</v>
      </c>
      <c r="E176" s="62" t="s">
        <v>242</v>
      </c>
      <c r="F176" s="70">
        <v>0.3</v>
      </c>
      <c r="G176" s="86" t="s">
        <v>243</v>
      </c>
      <c r="H176" s="98">
        <v>12</v>
      </c>
    </row>
    <row r="177" spans="1:8" ht="15.75" customHeight="1">
      <c r="A177" s="66" t="s">
        <v>702</v>
      </c>
      <c r="B177" s="67" t="s">
        <v>616</v>
      </c>
      <c r="C177" s="74" t="s">
        <v>703</v>
      </c>
      <c r="D177" s="188" t="s">
        <v>241</v>
      </c>
      <c r="E177" s="62" t="s">
        <v>242</v>
      </c>
      <c r="F177" s="70">
        <v>2.1</v>
      </c>
      <c r="G177" s="86" t="s">
        <v>243</v>
      </c>
      <c r="H177" s="98">
        <v>10</v>
      </c>
    </row>
    <row r="178" spans="1:8" ht="15.75" customHeight="1">
      <c r="A178" s="66" t="s">
        <v>704</v>
      </c>
      <c r="B178" s="67" t="s">
        <v>619</v>
      </c>
      <c r="C178" s="74" t="s">
        <v>705</v>
      </c>
      <c r="D178" s="188" t="s">
        <v>241</v>
      </c>
      <c r="E178" s="62" t="s">
        <v>242</v>
      </c>
      <c r="F178" s="70">
        <v>10.8</v>
      </c>
      <c r="G178" s="86" t="s">
        <v>243</v>
      </c>
      <c r="H178" s="98">
        <v>23</v>
      </c>
    </row>
    <row r="179" spans="1:8" ht="15.75" customHeight="1">
      <c r="A179" s="66" t="s">
        <v>706</v>
      </c>
      <c r="B179" s="67" t="s">
        <v>622</v>
      </c>
      <c r="C179" s="74" t="s">
        <v>707</v>
      </c>
      <c r="D179" s="188" t="s">
        <v>241</v>
      </c>
      <c r="E179" s="62" t="s">
        <v>242</v>
      </c>
      <c r="F179" s="198">
        <v>6.6</v>
      </c>
      <c r="G179" s="86" t="s">
        <v>243</v>
      </c>
      <c r="H179" s="98">
        <v>1</v>
      </c>
    </row>
    <row r="180" spans="1:8" ht="15.75" customHeight="1">
      <c r="A180" s="66" t="s">
        <v>708</v>
      </c>
      <c r="B180" s="67" t="s">
        <v>709</v>
      </c>
      <c r="C180" s="74" t="s">
        <v>710</v>
      </c>
      <c r="D180" s="188" t="s">
        <v>241</v>
      </c>
      <c r="E180" s="62" t="s">
        <v>242</v>
      </c>
      <c r="F180" s="198">
        <v>6.5</v>
      </c>
      <c r="G180" s="86" t="s">
        <v>243</v>
      </c>
      <c r="H180" s="98">
        <v>1</v>
      </c>
    </row>
    <row r="181" spans="1:8" ht="15.75" customHeight="1">
      <c r="A181" s="66" t="s">
        <v>711</v>
      </c>
      <c r="B181" s="67" t="s">
        <v>639</v>
      </c>
      <c r="C181" s="74" t="s">
        <v>712</v>
      </c>
      <c r="D181" s="188" t="s">
        <v>241</v>
      </c>
      <c r="E181" s="62" t="s">
        <v>242</v>
      </c>
      <c r="F181" s="184">
        <v>0.93500000000000005</v>
      </c>
      <c r="G181" s="86" t="s">
        <v>243</v>
      </c>
      <c r="H181" s="98">
        <v>30</v>
      </c>
    </row>
    <row r="182" spans="1:8" ht="15.75" customHeight="1">
      <c r="A182" s="66" t="s">
        <v>713</v>
      </c>
      <c r="B182" s="67" t="s">
        <v>633</v>
      </c>
      <c r="C182" s="74" t="s">
        <v>714</v>
      </c>
      <c r="D182" s="188" t="s">
        <v>241</v>
      </c>
      <c r="E182" s="62" t="s">
        <v>242</v>
      </c>
      <c r="F182" s="70">
        <v>4.5</v>
      </c>
      <c r="G182" s="86" t="s">
        <v>243</v>
      </c>
      <c r="H182" s="98">
        <v>2</v>
      </c>
    </row>
    <row r="183" spans="1:8" ht="15.75" customHeight="1">
      <c r="A183" s="66" t="s">
        <v>715</v>
      </c>
      <c r="B183" s="67" t="s">
        <v>642</v>
      </c>
      <c r="C183" s="74" t="s">
        <v>716</v>
      </c>
      <c r="D183" s="188" t="s">
        <v>241</v>
      </c>
      <c r="E183" s="62" t="s">
        <v>242</v>
      </c>
      <c r="F183" s="70">
        <v>10.6</v>
      </c>
      <c r="G183" s="86" t="s">
        <v>243</v>
      </c>
      <c r="H183" s="98">
        <v>16</v>
      </c>
    </row>
    <row r="184" spans="1:8" ht="15.75" customHeight="1">
      <c r="A184" s="66" t="s">
        <v>717</v>
      </c>
      <c r="B184" s="67" t="s">
        <v>450</v>
      </c>
      <c r="C184" s="74" t="s">
        <v>718</v>
      </c>
      <c r="D184" s="188" t="s">
        <v>241</v>
      </c>
      <c r="E184" s="62" t="s">
        <v>242</v>
      </c>
      <c r="F184" s="198">
        <v>1.1000000000000001</v>
      </c>
      <c r="G184" s="86" t="s">
        <v>243</v>
      </c>
      <c r="H184" s="98">
        <v>24</v>
      </c>
    </row>
    <row r="185" spans="1:8" ht="15.75" customHeight="1">
      <c r="A185" s="66" t="s">
        <v>719</v>
      </c>
      <c r="B185" s="67" t="s">
        <v>645</v>
      </c>
      <c r="C185" s="74" t="s">
        <v>720</v>
      </c>
      <c r="D185" s="188" t="s">
        <v>241</v>
      </c>
      <c r="E185" s="62" t="s">
        <v>242</v>
      </c>
      <c r="F185" s="198">
        <v>2.7</v>
      </c>
      <c r="G185" s="86" t="s">
        <v>243</v>
      </c>
      <c r="H185" s="98">
        <v>2</v>
      </c>
    </row>
    <row r="186" spans="1:8" ht="15.75" customHeight="1">
      <c r="A186" s="66" t="s">
        <v>721</v>
      </c>
      <c r="B186" s="67" t="s">
        <v>648</v>
      </c>
      <c r="C186" s="74" t="s">
        <v>722</v>
      </c>
      <c r="D186" s="188" t="s">
        <v>241</v>
      </c>
      <c r="E186" s="62" t="s">
        <v>242</v>
      </c>
      <c r="F186" s="70">
        <v>6.8</v>
      </c>
      <c r="G186" s="86" t="s">
        <v>243</v>
      </c>
      <c r="H186" s="98">
        <v>10</v>
      </c>
    </row>
    <row r="187" spans="1:8" ht="15.75" customHeight="1">
      <c r="A187" s="66" t="s">
        <v>723</v>
      </c>
      <c r="B187" s="67" t="s">
        <v>576</v>
      </c>
      <c r="C187" s="74" t="s">
        <v>724</v>
      </c>
      <c r="D187" s="188" t="s">
        <v>241</v>
      </c>
      <c r="E187" s="62" t="s">
        <v>242</v>
      </c>
      <c r="F187" s="70">
        <v>2.6</v>
      </c>
      <c r="G187" s="86" t="s">
        <v>243</v>
      </c>
      <c r="H187" s="98">
        <v>10</v>
      </c>
    </row>
    <row r="188" spans="1:8" ht="15.75" customHeight="1">
      <c r="A188" s="66" t="s">
        <v>725</v>
      </c>
      <c r="B188" s="67" t="s">
        <v>726</v>
      </c>
      <c r="C188" s="74" t="s">
        <v>727</v>
      </c>
      <c r="D188" s="188" t="s">
        <v>241</v>
      </c>
      <c r="E188" s="62" t="s">
        <v>242</v>
      </c>
      <c r="F188" s="70">
        <v>1.3</v>
      </c>
      <c r="G188" s="86" t="s">
        <v>243</v>
      </c>
      <c r="H188" s="98">
        <v>46</v>
      </c>
    </row>
    <row r="189" spans="1:8" ht="15.75" customHeight="1">
      <c r="A189" s="66" t="s">
        <v>728</v>
      </c>
      <c r="B189" s="67" t="s">
        <v>672</v>
      </c>
      <c r="C189" s="74" t="s">
        <v>729</v>
      </c>
      <c r="D189" s="188" t="s">
        <v>241</v>
      </c>
      <c r="E189" s="62" t="s">
        <v>242</v>
      </c>
      <c r="F189" s="199">
        <v>1.2450000000000001</v>
      </c>
      <c r="G189" s="86" t="s">
        <v>243</v>
      </c>
      <c r="H189" s="98">
        <v>18</v>
      </c>
    </row>
    <row r="190" spans="1:8" ht="15.75" customHeight="1">
      <c r="A190" s="66" t="s">
        <v>730</v>
      </c>
      <c r="B190" s="67" t="s">
        <v>731</v>
      </c>
      <c r="C190" s="74" t="s">
        <v>732</v>
      </c>
      <c r="D190" s="188" t="s">
        <v>241</v>
      </c>
      <c r="E190" s="62" t="s">
        <v>242</v>
      </c>
      <c r="F190" s="184">
        <v>0.22500000000000001</v>
      </c>
      <c r="G190" s="86" t="s">
        <v>243</v>
      </c>
      <c r="H190" s="98">
        <v>58</v>
      </c>
    </row>
    <row r="191" spans="1:8" ht="15.75" customHeight="1">
      <c r="A191" s="66" t="s">
        <v>733</v>
      </c>
      <c r="B191" s="67" t="s">
        <v>734</v>
      </c>
      <c r="C191" s="74" t="s">
        <v>735</v>
      </c>
      <c r="D191" s="188" t="s">
        <v>241</v>
      </c>
      <c r="E191" s="62" t="s">
        <v>242</v>
      </c>
      <c r="F191" s="184">
        <v>0.41499999999999998</v>
      </c>
      <c r="G191" s="86" t="s">
        <v>243</v>
      </c>
      <c r="H191" s="98">
        <v>24</v>
      </c>
    </row>
    <row r="192" spans="1:8" ht="15.75" customHeight="1">
      <c r="A192" s="66" t="s">
        <v>736</v>
      </c>
      <c r="B192" s="67" t="s">
        <v>737</v>
      </c>
      <c r="C192" s="74" t="s">
        <v>738</v>
      </c>
      <c r="D192" s="188" t="s">
        <v>241</v>
      </c>
      <c r="E192" s="62" t="s">
        <v>242</v>
      </c>
      <c r="F192" s="184">
        <v>6.5000000000000002E-2</v>
      </c>
      <c r="G192" s="86" t="s">
        <v>243</v>
      </c>
      <c r="H192" s="98">
        <v>64</v>
      </c>
    </row>
    <row r="193" spans="1:8" ht="15.75" customHeight="1">
      <c r="A193" s="66" t="s">
        <v>739</v>
      </c>
      <c r="B193" s="67" t="s">
        <v>740</v>
      </c>
      <c r="C193" s="74" t="s">
        <v>741</v>
      </c>
      <c r="D193" s="188" t="s">
        <v>241</v>
      </c>
      <c r="E193" s="62" t="s">
        <v>242</v>
      </c>
      <c r="F193" s="184">
        <v>0.06</v>
      </c>
      <c r="G193" s="86" t="s">
        <v>243</v>
      </c>
      <c r="H193" s="98">
        <v>20</v>
      </c>
    </row>
    <row r="194" spans="1:8" ht="15.75" customHeight="1">
      <c r="A194" s="66" t="s">
        <v>742</v>
      </c>
      <c r="B194" s="67" t="s">
        <v>743</v>
      </c>
      <c r="C194" s="74" t="s">
        <v>744</v>
      </c>
      <c r="D194" s="188" t="s">
        <v>241</v>
      </c>
      <c r="E194" s="62" t="s">
        <v>242</v>
      </c>
      <c r="F194" s="184">
        <v>0.23</v>
      </c>
      <c r="G194" s="86" t="s">
        <v>243</v>
      </c>
      <c r="H194" s="98">
        <v>42</v>
      </c>
    </row>
    <row r="195" spans="1:8" ht="15.75" customHeight="1">
      <c r="A195" s="66" t="s">
        <v>745</v>
      </c>
      <c r="B195" s="67" t="s">
        <v>734</v>
      </c>
      <c r="C195" s="74" t="s">
        <v>746</v>
      </c>
      <c r="D195" s="188" t="s">
        <v>241</v>
      </c>
      <c r="E195" s="62" t="s">
        <v>242</v>
      </c>
      <c r="F195" s="184">
        <v>0.755</v>
      </c>
      <c r="G195" s="86" t="s">
        <v>243</v>
      </c>
      <c r="H195" s="98">
        <v>10</v>
      </c>
    </row>
    <row r="196" spans="1:8" ht="15.75" customHeight="1">
      <c r="A196" s="66" t="s">
        <v>747</v>
      </c>
      <c r="B196" s="67" t="s">
        <v>518</v>
      </c>
      <c r="C196" s="74" t="s">
        <v>748</v>
      </c>
      <c r="D196" s="188" t="s">
        <v>241</v>
      </c>
      <c r="E196" s="62" t="s">
        <v>242</v>
      </c>
      <c r="F196" s="184">
        <v>0.105</v>
      </c>
      <c r="G196" s="86" t="s">
        <v>243</v>
      </c>
      <c r="H196" s="98">
        <v>52</v>
      </c>
    </row>
    <row r="197" spans="1:8" ht="15.75" customHeight="1">
      <c r="A197" s="66" t="s">
        <v>749</v>
      </c>
      <c r="B197" s="67" t="s">
        <v>518</v>
      </c>
      <c r="C197" s="74" t="s">
        <v>750</v>
      </c>
      <c r="D197" s="188" t="s">
        <v>241</v>
      </c>
      <c r="E197" s="62" t="s">
        <v>242</v>
      </c>
      <c r="F197" s="70">
        <v>0.3</v>
      </c>
      <c r="G197" s="86" t="s">
        <v>243</v>
      </c>
      <c r="H197" s="98">
        <v>38</v>
      </c>
    </row>
    <row r="198" spans="1:8" ht="15.75" customHeight="1">
      <c r="A198" s="66" t="s">
        <v>751</v>
      </c>
      <c r="B198" s="67" t="s">
        <v>752</v>
      </c>
      <c r="C198" s="74" t="s">
        <v>753</v>
      </c>
      <c r="D198" s="188" t="s">
        <v>241</v>
      </c>
      <c r="E198" s="62" t="s">
        <v>242</v>
      </c>
      <c r="F198" s="172">
        <v>7.4999999999999997E-2</v>
      </c>
      <c r="G198" s="86" t="s">
        <v>243</v>
      </c>
      <c r="H198" s="98">
        <v>20</v>
      </c>
    </row>
    <row r="199" spans="1:8" ht="15.75" customHeight="1">
      <c r="A199" s="66" t="s">
        <v>754</v>
      </c>
      <c r="B199" s="67" t="s">
        <v>740</v>
      </c>
      <c r="C199" s="74" t="s">
        <v>755</v>
      </c>
      <c r="D199" s="188" t="s">
        <v>241</v>
      </c>
      <c r="E199" s="62" t="s">
        <v>242</v>
      </c>
      <c r="F199" s="185">
        <v>0.05</v>
      </c>
      <c r="G199" s="86" t="s">
        <v>243</v>
      </c>
      <c r="H199" s="98">
        <v>20</v>
      </c>
    </row>
    <row r="200" spans="1:8" ht="15.75" customHeight="1">
      <c r="A200" s="66" t="s">
        <v>756</v>
      </c>
      <c r="B200" s="67" t="s">
        <v>757</v>
      </c>
      <c r="C200" s="74" t="s">
        <v>758</v>
      </c>
      <c r="D200" s="188" t="s">
        <v>241</v>
      </c>
      <c r="E200" s="62" t="s">
        <v>242</v>
      </c>
      <c r="F200" s="70">
        <v>1.7</v>
      </c>
      <c r="G200" s="86" t="s">
        <v>243</v>
      </c>
      <c r="H200" s="98">
        <v>8</v>
      </c>
    </row>
    <row r="201" spans="1:8" ht="15.75" customHeight="1">
      <c r="A201" s="66" t="s">
        <v>759</v>
      </c>
      <c r="B201" s="67" t="s">
        <v>760</v>
      </c>
      <c r="C201" s="74" t="s">
        <v>761</v>
      </c>
      <c r="D201" s="188" t="s">
        <v>241</v>
      </c>
      <c r="E201" s="62" t="s">
        <v>242</v>
      </c>
      <c r="F201" s="184">
        <v>0.155</v>
      </c>
      <c r="G201" s="86" t="s">
        <v>243</v>
      </c>
      <c r="H201" s="98">
        <v>10</v>
      </c>
    </row>
    <row r="202" spans="1:8" ht="15.75" customHeight="1">
      <c r="A202" s="66" t="s">
        <v>762</v>
      </c>
      <c r="B202" s="67" t="s">
        <v>518</v>
      </c>
      <c r="C202" s="74" t="s">
        <v>763</v>
      </c>
      <c r="D202" s="188" t="s">
        <v>241</v>
      </c>
      <c r="E202" s="62" t="s">
        <v>242</v>
      </c>
      <c r="F202" s="70">
        <v>7.0000000000000007E-2</v>
      </c>
      <c r="G202" s="86" t="s">
        <v>243</v>
      </c>
      <c r="H202" s="98">
        <v>20</v>
      </c>
    </row>
    <row r="203" spans="1:8" ht="15.75" customHeight="1">
      <c r="A203" s="66" t="s">
        <v>764</v>
      </c>
      <c r="B203" s="67" t="s">
        <v>765</v>
      </c>
      <c r="C203" s="74" t="s">
        <v>766</v>
      </c>
      <c r="D203" s="188" t="s">
        <v>241</v>
      </c>
      <c r="E203" s="62" t="s">
        <v>242</v>
      </c>
      <c r="F203" s="185">
        <v>0.14000000000000001</v>
      </c>
      <c r="G203" s="86" t="s">
        <v>243</v>
      </c>
      <c r="H203" s="98">
        <v>20</v>
      </c>
    </row>
    <row r="204" spans="1:8" ht="15.75" customHeight="1">
      <c r="A204" s="66" t="s">
        <v>767</v>
      </c>
      <c r="B204" s="67" t="s">
        <v>768</v>
      </c>
      <c r="C204" s="74" t="s">
        <v>769</v>
      </c>
      <c r="D204" s="188" t="s">
        <v>241</v>
      </c>
      <c r="E204" s="62" t="s">
        <v>242</v>
      </c>
      <c r="F204" s="185">
        <v>0.27</v>
      </c>
      <c r="G204" s="86" t="s">
        <v>243</v>
      </c>
      <c r="H204" s="98">
        <v>18</v>
      </c>
    </row>
    <row r="205" spans="1:8" ht="15.75" customHeight="1">
      <c r="A205" s="66" t="s">
        <v>770</v>
      </c>
      <c r="B205" s="67" t="s">
        <v>518</v>
      </c>
      <c r="C205" s="74" t="s">
        <v>771</v>
      </c>
      <c r="D205" s="188" t="s">
        <v>241</v>
      </c>
      <c r="E205" s="62" t="s">
        <v>242</v>
      </c>
      <c r="F205" s="184">
        <v>9.5000000000000001E-2</v>
      </c>
      <c r="G205" s="86" t="s">
        <v>243</v>
      </c>
      <c r="H205" s="98">
        <v>8</v>
      </c>
    </row>
    <row r="206" spans="1:8" ht="15.75" customHeight="1">
      <c r="A206" s="66" t="s">
        <v>772</v>
      </c>
      <c r="B206" s="67" t="s">
        <v>773</v>
      </c>
      <c r="C206" s="74" t="s">
        <v>774</v>
      </c>
      <c r="D206" s="188" t="s">
        <v>241</v>
      </c>
      <c r="E206" s="62" t="s">
        <v>242</v>
      </c>
      <c r="F206" s="184">
        <v>0.30499999999999999</v>
      </c>
      <c r="G206" s="86" t="s">
        <v>243</v>
      </c>
      <c r="H206" s="98">
        <v>12</v>
      </c>
    </row>
    <row r="207" spans="1:8" ht="15.75" customHeight="1">
      <c r="A207" s="66" t="s">
        <v>775</v>
      </c>
      <c r="B207" s="67" t="s">
        <v>740</v>
      </c>
      <c r="C207" s="74" t="s">
        <v>776</v>
      </c>
      <c r="D207" s="188" t="s">
        <v>241</v>
      </c>
      <c r="E207" s="62" t="s">
        <v>242</v>
      </c>
      <c r="F207" s="184">
        <v>0.495</v>
      </c>
      <c r="G207" s="86" t="s">
        <v>243</v>
      </c>
      <c r="H207" s="98">
        <v>14</v>
      </c>
    </row>
    <row r="208" spans="1:8" ht="15.75" customHeight="1">
      <c r="A208" s="66" t="s">
        <v>777</v>
      </c>
      <c r="B208" s="67" t="s">
        <v>778</v>
      </c>
      <c r="C208" s="74" t="s">
        <v>779</v>
      </c>
      <c r="D208" s="188" t="s">
        <v>241</v>
      </c>
      <c r="E208" s="62" t="s">
        <v>242</v>
      </c>
      <c r="F208" s="184">
        <v>0.23</v>
      </c>
      <c r="G208" s="86" t="s">
        <v>243</v>
      </c>
      <c r="H208" s="98">
        <v>1</v>
      </c>
    </row>
    <row r="209" spans="1:8" ht="15.75" customHeight="1">
      <c r="A209" s="66" t="s">
        <v>780</v>
      </c>
      <c r="B209" s="67" t="s">
        <v>781</v>
      </c>
      <c r="C209" s="74" t="s">
        <v>782</v>
      </c>
      <c r="D209" s="188" t="s">
        <v>241</v>
      </c>
      <c r="E209" s="62" t="s">
        <v>242</v>
      </c>
      <c r="F209" s="184">
        <v>0.155</v>
      </c>
      <c r="G209" s="86" t="s">
        <v>243</v>
      </c>
      <c r="H209" s="98">
        <v>42</v>
      </c>
    </row>
    <row r="210" spans="1:8" ht="15.75" customHeight="1">
      <c r="A210" s="66" t="s">
        <v>783</v>
      </c>
      <c r="B210" s="67" t="s">
        <v>784</v>
      </c>
      <c r="C210" s="74" t="s">
        <v>785</v>
      </c>
      <c r="D210" s="188" t="s">
        <v>241</v>
      </c>
      <c r="E210" s="62" t="s">
        <v>242</v>
      </c>
      <c r="F210" s="184">
        <v>0.32500000000000001</v>
      </c>
      <c r="G210" s="86" t="s">
        <v>243</v>
      </c>
      <c r="H210" s="98">
        <v>6</v>
      </c>
    </row>
    <row r="211" spans="1:8" ht="15.75" customHeight="1">
      <c r="A211" s="66" t="s">
        <v>786</v>
      </c>
      <c r="B211" s="67" t="s">
        <v>787</v>
      </c>
      <c r="C211" s="74" t="s">
        <v>788</v>
      </c>
      <c r="D211" s="188" t="s">
        <v>241</v>
      </c>
      <c r="E211" s="62" t="s">
        <v>242</v>
      </c>
      <c r="F211" s="70">
        <v>1.6</v>
      </c>
      <c r="G211" s="86" t="s">
        <v>243</v>
      </c>
      <c r="H211" s="98">
        <v>12</v>
      </c>
    </row>
    <row r="212" spans="1:8" ht="15.75" customHeight="1">
      <c r="A212" s="66" t="s">
        <v>789</v>
      </c>
      <c r="B212" s="67" t="s">
        <v>790</v>
      </c>
      <c r="C212" s="74" t="s">
        <v>791</v>
      </c>
      <c r="D212" s="188" t="s">
        <v>241</v>
      </c>
      <c r="E212" s="62" t="s">
        <v>242</v>
      </c>
      <c r="F212" s="184">
        <v>0.155</v>
      </c>
      <c r="G212" s="86" t="s">
        <v>243</v>
      </c>
      <c r="H212" s="98">
        <v>12</v>
      </c>
    </row>
    <row r="213" spans="1:8" ht="15.75" customHeight="1">
      <c r="A213" s="66" t="s">
        <v>792</v>
      </c>
      <c r="B213" s="67" t="s">
        <v>793</v>
      </c>
      <c r="C213" s="74" t="s">
        <v>794</v>
      </c>
      <c r="D213" s="188" t="s">
        <v>241</v>
      </c>
      <c r="E213" s="62" t="s">
        <v>242</v>
      </c>
      <c r="F213" s="70">
        <v>0.2</v>
      </c>
      <c r="G213" s="86" t="s">
        <v>243</v>
      </c>
      <c r="H213" s="98">
        <v>28</v>
      </c>
    </row>
    <row r="214" spans="1:8" ht="15.75" customHeight="1">
      <c r="A214" s="66" t="s">
        <v>795</v>
      </c>
      <c r="B214" s="67" t="s">
        <v>796</v>
      </c>
      <c r="C214" s="74" t="s">
        <v>797</v>
      </c>
      <c r="D214" s="188" t="s">
        <v>241</v>
      </c>
      <c r="E214" s="62" t="s">
        <v>242</v>
      </c>
      <c r="F214" s="70">
        <v>2.2000000000000002</v>
      </c>
      <c r="G214" s="86" t="s">
        <v>243</v>
      </c>
      <c r="H214" s="98">
        <v>12</v>
      </c>
    </row>
    <row r="215" spans="1:8" ht="15.75" customHeight="1">
      <c r="A215" s="66" t="s">
        <v>798</v>
      </c>
      <c r="B215" s="67" t="s">
        <v>799</v>
      </c>
      <c r="C215" s="74" t="s">
        <v>800</v>
      </c>
      <c r="D215" s="188" t="s">
        <v>241</v>
      </c>
      <c r="E215" s="62" t="s">
        <v>242</v>
      </c>
      <c r="F215" s="184">
        <v>3.5000000000000003E-2</v>
      </c>
      <c r="G215" s="86" t="s">
        <v>243</v>
      </c>
      <c r="H215" s="98">
        <v>36</v>
      </c>
    </row>
    <row r="216" spans="1:8" ht="15.75" customHeight="1">
      <c r="A216" s="66" t="s">
        <v>801</v>
      </c>
      <c r="B216" s="67" t="s">
        <v>802</v>
      </c>
      <c r="C216" s="74" t="s">
        <v>803</v>
      </c>
      <c r="D216" s="188" t="s">
        <v>241</v>
      </c>
      <c r="E216" s="62" t="s">
        <v>242</v>
      </c>
      <c r="F216" s="185">
        <v>0.18</v>
      </c>
      <c r="G216" s="86" t="s">
        <v>243</v>
      </c>
      <c r="H216" s="98">
        <v>3</v>
      </c>
    </row>
    <row r="217" spans="1:8" ht="15.75" customHeight="1">
      <c r="A217" s="66" t="s">
        <v>804</v>
      </c>
      <c r="B217" s="67" t="s">
        <v>602</v>
      </c>
      <c r="C217" s="74" t="s">
        <v>805</v>
      </c>
      <c r="D217" s="188" t="s">
        <v>241</v>
      </c>
      <c r="E217" s="62" t="s">
        <v>242</v>
      </c>
      <c r="F217" s="184">
        <v>0.17499999999999999</v>
      </c>
      <c r="G217" s="86" t="s">
        <v>243</v>
      </c>
      <c r="H217" s="98">
        <v>16</v>
      </c>
    </row>
    <row r="218" spans="1:8" ht="15.75" customHeight="1">
      <c r="A218" s="66" t="s">
        <v>806</v>
      </c>
      <c r="B218" s="67" t="s">
        <v>807</v>
      </c>
      <c r="C218" s="74" t="s">
        <v>808</v>
      </c>
      <c r="D218" s="188" t="s">
        <v>247</v>
      </c>
      <c r="E218" s="62" t="s">
        <v>242</v>
      </c>
      <c r="F218" s="185">
        <v>10.4</v>
      </c>
      <c r="G218" s="86" t="s">
        <v>243</v>
      </c>
      <c r="H218" s="98">
        <v>13</v>
      </c>
    </row>
    <row r="219" spans="1:8" ht="15.75" customHeight="1">
      <c r="A219" s="66" t="s">
        <v>809</v>
      </c>
      <c r="B219" s="67" t="s">
        <v>810</v>
      </c>
      <c r="C219" s="74" t="s">
        <v>811</v>
      </c>
      <c r="D219" s="188" t="s">
        <v>247</v>
      </c>
      <c r="E219" s="62" t="s">
        <v>242</v>
      </c>
      <c r="F219" s="185">
        <v>10.7</v>
      </c>
      <c r="G219" s="86" t="s">
        <v>243</v>
      </c>
      <c r="H219" s="98">
        <v>13</v>
      </c>
    </row>
    <row r="220" spans="1:8" ht="15.75" customHeight="1">
      <c r="A220" s="66" t="s">
        <v>812</v>
      </c>
      <c r="B220" s="67" t="s">
        <v>813</v>
      </c>
      <c r="C220" s="74" t="s">
        <v>814</v>
      </c>
      <c r="D220" s="188" t="s">
        <v>247</v>
      </c>
      <c r="E220" s="62" t="s">
        <v>242</v>
      </c>
      <c r="F220" s="70">
        <v>233.5</v>
      </c>
      <c r="G220" s="86" t="s">
        <v>243</v>
      </c>
      <c r="H220" s="98">
        <v>7</v>
      </c>
    </row>
    <row r="221" spans="1:8" ht="15.75" customHeight="1">
      <c r="A221" s="66" t="s">
        <v>815</v>
      </c>
      <c r="B221" s="67" t="s">
        <v>816</v>
      </c>
      <c r="C221" s="74" t="s">
        <v>817</v>
      </c>
      <c r="D221" s="188" t="s">
        <v>247</v>
      </c>
      <c r="E221" s="62" t="s">
        <v>242</v>
      </c>
      <c r="F221" s="70">
        <v>262</v>
      </c>
      <c r="G221" s="86" t="s">
        <v>243</v>
      </c>
      <c r="H221" s="98">
        <v>7</v>
      </c>
    </row>
    <row r="222" spans="1:8" ht="15.75" customHeight="1">
      <c r="A222" s="66" t="s">
        <v>818</v>
      </c>
      <c r="B222" s="91" t="s">
        <v>819</v>
      </c>
      <c r="C222" s="74" t="s">
        <v>820</v>
      </c>
      <c r="D222" s="200" t="s">
        <v>241</v>
      </c>
      <c r="E222" s="62" t="s">
        <v>242</v>
      </c>
      <c r="F222" s="201">
        <v>0.51</v>
      </c>
      <c r="G222" s="121" t="s">
        <v>243</v>
      </c>
      <c r="H222" s="194">
        <v>76</v>
      </c>
    </row>
    <row r="223" spans="1:8" ht="15.75" customHeight="1">
      <c r="A223" s="329" t="s">
        <v>223</v>
      </c>
      <c r="B223" s="330"/>
      <c r="C223" s="63"/>
      <c r="D223" s="75"/>
      <c r="E223" s="61"/>
      <c r="F223" s="76">
        <f>SUM(F5:F222)</f>
        <v>1641.5770000000005</v>
      </c>
      <c r="G223" s="75"/>
      <c r="H223" s="77">
        <f>SUM(H5:H222)</f>
        <v>6416</v>
      </c>
    </row>
    <row r="224" spans="1:8" ht="15.75" customHeight="1">
      <c r="A224" s="78"/>
      <c r="B224" s="79"/>
      <c r="C224" s="79"/>
      <c r="D224" s="79"/>
      <c r="E224" s="78"/>
      <c r="F224" s="79"/>
      <c r="G224" s="79"/>
      <c r="H224" s="79"/>
    </row>
    <row r="225" spans="1:8" ht="15.75" customHeight="1">
      <c r="A225" s="78"/>
      <c r="B225" s="79"/>
      <c r="C225" s="79"/>
      <c r="D225" s="79"/>
      <c r="E225" s="78"/>
      <c r="F225" s="79"/>
      <c r="G225" s="79"/>
      <c r="H225" s="79"/>
    </row>
    <row r="226" spans="1:8" ht="15.75" customHeight="1">
      <c r="A226" s="78"/>
      <c r="B226" s="79"/>
      <c r="C226" s="79"/>
      <c r="D226" s="79"/>
      <c r="E226" s="78"/>
      <c r="F226" s="79"/>
      <c r="G226" s="79"/>
      <c r="H226" s="79"/>
    </row>
    <row r="227" spans="1:8" ht="15.75" customHeight="1">
      <c r="A227" s="78"/>
      <c r="B227" s="79"/>
      <c r="C227" s="79"/>
      <c r="D227" s="79"/>
      <c r="E227" s="78"/>
      <c r="F227" s="79"/>
      <c r="G227" s="79"/>
      <c r="H227" s="79"/>
    </row>
    <row r="228" spans="1:8" ht="15.75" customHeight="1">
      <c r="A228" s="78"/>
      <c r="B228" s="79"/>
      <c r="C228" s="79"/>
      <c r="D228" s="79"/>
      <c r="E228" s="78"/>
      <c r="F228" s="79"/>
      <c r="G228" s="79"/>
      <c r="H228" s="79"/>
    </row>
    <row r="229" spans="1:8" ht="15.75" customHeight="1">
      <c r="A229" s="78"/>
      <c r="B229" s="79"/>
      <c r="C229" s="79"/>
      <c r="D229" s="79"/>
      <c r="E229" s="78"/>
      <c r="F229" s="79"/>
      <c r="G229" s="79"/>
      <c r="H229" s="79"/>
    </row>
    <row r="230" spans="1:8" ht="15.75" customHeight="1">
      <c r="A230" s="78"/>
      <c r="B230" s="79"/>
      <c r="C230" s="79"/>
      <c r="D230" s="79"/>
      <c r="E230" s="78"/>
      <c r="F230" s="79"/>
      <c r="G230" s="79"/>
      <c r="H230" s="79"/>
    </row>
    <row r="231" spans="1:8" ht="15.75" customHeight="1">
      <c r="A231" s="78"/>
      <c r="B231" s="79"/>
      <c r="C231" s="79"/>
      <c r="D231" s="79"/>
      <c r="E231" s="78"/>
      <c r="F231" s="79"/>
      <c r="G231" s="79"/>
      <c r="H231" s="79"/>
    </row>
    <row r="232" spans="1:8" ht="15.75" customHeight="1">
      <c r="A232" s="78"/>
      <c r="B232" s="79"/>
      <c r="C232" s="79"/>
      <c r="D232" s="79"/>
      <c r="E232" s="78"/>
      <c r="F232" s="79"/>
      <c r="G232" s="79"/>
      <c r="H232" s="79"/>
    </row>
    <row r="233" spans="1:8" ht="15.75" customHeight="1">
      <c r="A233" s="78"/>
      <c r="B233" s="79"/>
      <c r="C233" s="79"/>
      <c r="D233" s="79"/>
      <c r="E233" s="78"/>
      <c r="F233" s="79"/>
      <c r="G233" s="79"/>
      <c r="H233" s="79"/>
    </row>
    <row r="234" spans="1:8" ht="15.75" customHeight="1">
      <c r="A234" s="78"/>
      <c r="B234" s="79"/>
      <c r="C234" s="79"/>
      <c r="D234" s="79"/>
      <c r="E234" s="78"/>
      <c r="F234" s="79"/>
      <c r="G234" s="79"/>
      <c r="H234" s="79"/>
    </row>
    <row r="235" spans="1:8" ht="15.75" customHeight="1">
      <c r="A235" s="78"/>
      <c r="B235" s="79"/>
      <c r="C235" s="79"/>
      <c r="D235" s="79"/>
      <c r="E235" s="78"/>
      <c r="F235" s="79"/>
      <c r="G235" s="79"/>
      <c r="H235" s="79"/>
    </row>
    <row r="236" spans="1:8" ht="15.75" customHeight="1">
      <c r="A236" s="78"/>
      <c r="B236" s="79"/>
      <c r="C236" s="79"/>
      <c r="D236" s="79"/>
      <c r="E236" s="78"/>
      <c r="F236" s="79"/>
      <c r="G236" s="79"/>
      <c r="H236" s="79"/>
    </row>
    <row r="237" spans="1:8" ht="15.75" customHeight="1">
      <c r="A237" s="78"/>
      <c r="B237" s="79"/>
      <c r="C237" s="79"/>
      <c r="D237" s="79"/>
      <c r="E237" s="78"/>
      <c r="F237" s="79"/>
      <c r="G237" s="79"/>
      <c r="H237" s="79"/>
    </row>
    <row r="238" spans="1:8" ht="15.75" customHeight="1">
      <c r="A238" s="78"/>
      <c r="B238" s="79"/>
      <c r="C238" s="79"/>
      <c r="D238" s="79"/>
      <c r="E238" s="78"/>
      <c r="F238" s="79"/>
      <c r="G238" s="79"/>
      <c r="H238" s="79"/>
    </row>
    <row r="239" spans="1:8" ht="15.75" customHeight="1">
      <c r="A239" s="78"/>
      <c r="B239" s="79"/>
      <c r="C239" s="79"/>
      <c r="D239" s="79"/>
      <c r="E239" s="78"/>
      <c r="F239" s="79"/>
      <c r="G239" s="79"/>
      <c r="H239" s="79"/>
    </row>
    <row r="240" spans="1:8" ht="15.75" customHeight="1">
      <c r="A240" s="78"/>
      <c r="B240" s="79"/>
      <c r="C240" s="79"/>
      <c r="D240" s="79"/>
      <c r="E240" s="78"/>
      <c r="F240" s="79"/>
      <c r="G240" s="79"/>
      <c r="H240" s="79"/>
    </row>
    <row r="241" spans="1:8" ht="15.75" customHeight="1">
      <c r="A241" s="78"/>
      <c r="B241" s="79"/>
      <c r="C241" s="79"/>
      <c r="D241" s="79"/>
      <c r="E241" s="78"/>
      <c r="F241" s="79"/>
      <c r="G241" s="79"/>
      <c r="H241" s="79"/>
    </row>
    <row r="242" spans="1:8" ht="15.75" customHeight="1">
      <c r="A242" s="78"/>
      <c r="B242" s="79"/>
      <c r="C242" s="79"/>
      <c r="D242" s="79"/>
      <c r="E242" s="78"/>
      <c r="F242" s="79"/>
      <c r="G242" s="79"/>
      <c r="H242" s="79"/>
    </row>
    <row r="243" spans="1:8" ht="15.75" customHeight="1">
      <c r="A243" s="78"/>
      <c r="B243" s="79"/>
      <c r="C243" s="79"/>
      <c r="D243" s="79"/>
      <c r="E243" s="78"/>
      <c r="F243" s="79"/>
      <c r="G243" s="79"/>
      <c r="H243" s="79"/>
    </row>
    <row r="244" spans="1:8" ht="15.75" customHeight="1">
      <c r="A244" s="78"/>
      <c r="B244" s="79"/>
      <c r="C244" s="79"/>
      <c r="D244" s="79"/>
      <c r="E244" s="78"/>
      <c r="F244" s="79"/>
      <c r="G244" s="79"/>
      <c r="H244" s="79"/>
    </row>
    <row r="245" spans="1:8" ht="15.75" customHeight="1">
      <c r="A245" s="78"/>
      <c r="B245" s="79"/>
      <c r="C245" s="79"/>
      <c r="D245" s="79"/>
      <c r="E245" s="78"/>
      <c r="F245" s="79"/>
      <c r="G245" s="79"/>
      <c r="H245" s="79"/>
    </row>
    <row r="246" spans="1:8" ht="15.75" customHeight="1">
      <c r="A246" s="78"/>
      <c r="B246" s="79"/>
      <c r="C246" s="79"/>
      <c r="D246" s="79"/>
      <c r="E246" s="78"/>
      <c r="F246" s="79"/>
      <c r="G246" s="79"/>
      <c r="H246" s="79"/>
    </row>
    <row r="247" spans="1:8" ht="15.75" customHeight="1">
      <c r="A247" s="78"/>
      <c r="B247" s="79"/>
      <c r="C247" s="79"/>
      <c r="D247" s="79"/>
      <c r="E247" s="78"/>
      <c r="F247" s="79"/>
      <c r="G247" s="79"/>
      <c r="H247" s="79"/>
    </row>
    <row r="248" spans="1:8" ht="15.75" customHeight="1">
      <c r="A248" s="78"/>
      <c r="B248" s="79"/>
      <c r="C248" s="79"/>
      <c r="D248" s="79"/>
      <c r="E248" s="78"/>
      <c r="F248" s="79"/>
      <c r="G248" s="79"/>
      <c r="H248" s="79"/>
    </row>
    <row r="249" spans="1:8" ht="15.75" customHeight="1">
      <c r="A249" s="78"/>
      <c r="B249" s="79"/>
      <c r="C249" s="79"/>
      <c r="D249" s="79"/>
      <c r="E249" s="78"/>
      <c r="F249" s="79"/>
      <c r="G249" s="79"/>
      <c r="H249" s="79"/>
    </row>
    <row r="250" spans="1:8" ht="15.75" customHeight="1">
      <c r="A250" s="78"/>
      <c r="B250" s="79"/>
      <c r="C250" s="79"/>
      <c r="D250" s="79"/>
      <c r="E250" s="78"/>
      <c r="F250" s="79"/>
      <c r="G250" s="79"/>
      <c r="H250" s="79"/>
    </row>
    <row r="251" spans="1:8" ht="15.75" customHeight="1">
      <c r="A251" s="78"/>
      <c r="B251" s="79"/>
      <c r="C251" s="79"/>
      <c r="D251" s="79"/>
      <c r="E251" s="78"/>
      <c r="F251" s="79"/>
      <c r="G251" s="79"/>
      <c r="H251" s="79"/>
    </row>
  </sheetData>
  <mergeCells count="10">
    <mergeCell ref="A223:B223"/>
    <mergeCell ref="A3:A4"/>
    <mergeCell ref="B3:B4"/>
    <mergeCell ref="A1:H1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74803149606299202" right="0.74803149606299202" top="0.78740157480314998" bottom="0.59055118110236204" header="1.25" footer="0.511811023622047"/>
  <pageSetup paperSize="9" fitToHeight="0" orientation="landscape" blackAndWhite="1" useFirstPageNumber="1"/>
  <headerFooter scaleWithDoc="0">
    <oddHeader>&amp;R&amp;"宋体,常规"&amp;10第&amp;"Arial Narrow,常规"&amp;P&amp;"宋体,常规"页，共&amp;"Arial Narrow,常规"&amp;N&amp;"宋体,常规"页</oddHeader>
  </headerFooter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232"/>
  <sheetViews>
    <sheetView workbookViewId="0">
      <pane ySplit="5" topLeftCell="A211" activePane="bottomLeft" state="frozen"/>
      <selection pane="bottomLeft" activeCell="C232" sqref="C232"/>
    </sheetView>
  </sheetViews>
  <sheetFormatPr defaultColWidth="9" defaultRowHeight="15.75"/>
  <cols>
    <col min="1" max="1" width="6" style="11" customWidth="1"/>
    <col min="2" max="2" width="16.25" style="11" customWidth="1"/>
    <col min="3" max="3" width="10.5" style="11" customWidth="1"/>
    <col min="4" max="4" width="8.75" style="11" customWidth="1"/>
    <col min="5" max="5" width="9.25" style="11" customWidth="1"/>
    <col min="6" max="6" width="10" style="11" customWidth="1"/>
    <col min="7" max="7" width="8" style="11" customWidth="1"/>
    <col min="8" max="8" width="5.625" style="15" customWidth="1"/>
    <col min="9" max="9" width="6.125" style="11" customWidth="1"/>
    <col min="10" max="10" width="6.875" style="11" customWidth="1"/>
    <col min="11" max="11" width="18.75" style="11" customWidth="1"/>
    <col min="12" max="12" width="12" style="11" customWidth="1"/>
    <col min="13" max="13" width="9.5" style="16" customWidth="1"/>
    <col min="14" max="14" width="12.375" style="16" customWidth="1"/>
    <col min="15" max="16" width="9" style="16" customWidth="1"/>
    <col min="17" max="17" width="9" style="11" customWidth="1"/>
    <col min="18" max="18" width="11.75" style="11" customWidth="1"/>
    <col min="19" max="32" width="9" style="11"/>
    <col min="33" max="224" width="8.625" style="11"/>
    <col min="225" max="245" width="9" style="11"/>
    <col min="246" max="16384" width="9" style="101"/>
  </cols>
  <sheetData>
    <row r="1" spans="1:256" ht="30" customHeight="1">
      <c r="A1" s="340" t="s">
        <v>821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</row>
    <row r="2" spans="1:256" ht="12" customHeight="1">
      <c r="A2" s="18"/>
      <c r="B2" s="18"/>
      <c r="C2" s="18"/>
      <c r="D2" s="18"/>
      <c r="E2" s="18"/>
      <c r="F2" s="18"/>
      <c r="G2" s="18"/>
      <c r="H2" s="19"/>
      <c r="I2" s="20"/>
      <c r="K2" s="21" t="s">
        <v>822</v>
      </c>
    </row>
    <row r="3" spans="1:256" ht="12" customHeight="1">
      <c r="A3" s="342" t="str">
        <f>[8]债券!A3</f>
        <v>评估基准日：2025年7月31日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</row>
    <row r="4" spans="1:256" s="100" customFormat="1" ht="18" customHeight="1">
      <c r="A4" s="100" t="str">
        <f>[8]其他应收款!A4</f>
        <v>被评估单位名称：中地装张家口探矿机械有限公司</v>
      </c>
      <c r="H4" s="102"/>
      <c r="J4" s="16"/>
      <c r="K4" s="21" t="s">
        <v>823</v>
      </c>
      <c r="L4" s="16"/>
      <c r="M4" s="343" t="s">
        <v>824</v>
      </c>
      <c r="N4" s="344"/>
      <c r="O4" s="344"/>
      <c r="P4" s="345"/>
    </row>
    <row r="5" spans="1:256" s="13" customFormat="1" ht="45.75" customHeight="1">
      <c r="A5" s="27" t="s">
        <v>825</v>
      </c>
      <c r="B5" s="27" t="s">
        <v>826</v>
      </c>
      <c r="C5" s="27" t="s">
        <v>827</v>
      </c>
      <c r="D5" s="29" t="s">
        <v>828</v>
      </c>
      <c r="E5" s="29" t="s">
        <v>829</v>
      </c>
      <c r="F5" s="29" t="s">
        <v>830</v>
      </c>
      <c r="G5" s="27" t="s">
        <v>831</v>
      </c>
      <c r="H5" s="27" t="s">
        <v>832</v>
      </c>
      <c r="I5" s="27" t="s">
        <v>833</v>
      </c>
      <c r="J5" s="27" t="s">
        <v>834</v>
      </c>
      <c r="K5" s="27" t="s">
        <v>835</v>
      </c>
      <c r="L5" s="27" t="s">
        <v>836</v>
      </c>
      <c r="M5" s="30" t="s">
        <v>837</v>
      </c>
      <c r="N5" s="27" t="s">
        <v>838</v>
      </c>
      <c r="O5" s="27" t="s">
        <v>839</v>
      </c>
      <c r="P5" s="27" t="s">
        <v>840</v>
      </c>
      <c r="R5" s="29" t="s">
        <v>841</v>
      </c>
    </row>
    <row r="6" spans="1:256" s="73" customFormat="1" ht="21" customHeight="1">
      <c r="A6" s="84">
        <v>1</v>
      </c>
      <c r="B6" s="47" t="s">
        <v>842</v>
      </c>
      <c r="C6" s="173" t="s">
        <v>240</v>
      </c>
      <c r="D6" s="68" t="s">
        <v>843</v>
      </c>
      <c r="E6" s="70">
        <v>3.6</v>
      </c>
      <c r="F6" s="70">
        <v>3.6</v>
      </c>
      <c r="G6" s="65" t="s">
        <v>242</v>
      </c>
      <c r="H6" s="71" t="s">
        <v>243</v>
      </c>
      <c r="I6" s="70">
        <v>8</v>
      </c>
      <c r="J6" s="174">
        <v>8</v>
      </c>
      <c r="K6" s="114"/>
      <c r="L6" s="68" t="s">
        <v>240</v>
      </c>
      <c r="M6" s="73" t="s">
        <v>843</v>
      </c>
      <c r="Q6" s="73">
        <f t="shared" ref="Q6:Q69" si="0">E6*I6</f>
        <v>28.8</v>
      </c>
      <c r="R6" s="127">
        <f t="shared" ref="R6:R69" si="1">F6*J6</f>
        <v>28.8</v>
      </c>
    </row>
    <row r="7" spans="1:256" s="14" customFormat="1" ht="21" customHeight="1">
      <c r="A7" s="31">
        <v>2</v>
      </c>
      <c r="B7" s="131" t="s">
        <v>844</v>
      </c>
      <c r="C7" s="175" t="s">
        <v>246</v>
      </c>
      <c r="D7" s="33" t="s">
        <v>845</v>
      </c>
      <c r="E7" s="35">
        <v>130</v>
      </c>
      <c r="F7" s="82">
        <v>130.19999999999999</v>
      </c>
      <c r="G7" s="176" t="s">
        <v>846</v>
      </c>
      <c r="H7" s="177" t="s">
        <v>847</v>
      </c>
      <c r="I7" s="115">
        <v>7</v>
      </c>
      <c r="J7" s="115">
        <v>7</v>
      </c>
      <c r="K7" s="81"/>
      <c r="L7" s="33" t="s">
        <v>246</v>
      </c>
      <c r="M7" s="14" t="s">
        <v>845</v>
      </c>
      <c r="N7" s="110"/>
      <c r="O7" s="14">
        <v>1</v>
      </c>
      <c r="Q7" s="14">
        <f t="shared" si="0"/>
        <v>910</v>
      </c>
      <c r="R7" s="127">
        <f t="shared" si="1"/>
        <v>911.4</v>
      </c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178"/>
      <c r="IM7" s="178"/>
      <c r="IN7" s="178"/>
      <c r="IO7" s="178"/>
      <c r="IP7" s="178"/>
      <c r="IQ7" s="178"/>
      <c r="IR7" s="178"/>
      <c r="IS7" s="178"/>
      <c r="IT7" s="178"/>
      <c r="IU7" s="178"/>
      <c r="IV7" s="178"/>
    </row>
    <row r="8" spans="1:256" s="73" customFormat="1" ht="21" customHeight="1">
      <c r="A8" s="84">
        <v>3</v>
      </c>
      <c r="B8" s="47" t="s">
        <v>848</v>
      </c>
      <c r="C8" s="173" t="s">
        <v>250</v>
      </c>
      <c r="D8" s="68" t="s">
        <v>843</v>
      </c>
      <c r="E8" s="70">
        <v>1</v>
      </c>
      <c r="F8" s="70">
        <v>1</v>
      </c>
      <c r="G8" s="65" t="s">
        <v>242</v>
      </c>
      <c r="H8" s="86" t="s">
        <v>243</v>
      </c>
      <c r="I8" s="98">
        <v>15</v>
      </c>
      <c r="J8" s="98">
        <v>15</v>
      </c>
      <c r="K8" s="85"/>
      <c r="L8" s="68" t="s">
        <v>250</v>
      </c>
      <c r="M8" s="73" t="s">
        <v>843</v>
      </c>
      <c r="Q8" s="73">
        <f t="shared" si="0"/>
        <v>15</v>
      </c>
      <c r="R8" s="127">
        <f t="shared" si="1"/>
        <v>15</v>
      </c>
    </row>
    <row r="9" spans="1:256" s="73" customFormat="1" ht="21" customHeight="1">
      <c r="A9" s="84">
        <v>4</v>
      </c>
      <c r="B9" s="47" t="s">
        <v>849</v>
      </c>
      <c r="C9" s="173" t="s">
        <v>252</v>
      </c>
      <c r="D9" s="68" t="s">
        <v>843</v>
      </c>
      <c r="E9" s="70">
        <v>0.4</v>
      </c>
      <c r="F9" s="70">
        <v>0.4</v>
      </c>
      <c r="G9" s="65" t="s">
        <v>242</v>
      </c>
      <c r="H9" s="86" t="s">
        <v>243</v>
      </c>
      <c r="I9" s="98">
        <v>32</v>
      </c>
      <c r="J9" s="98">
        <v>32</v>
      </c>
      <c r="K9" s="85"/>
      <c r="L9" s="68" t="s">
        <v>252</v>
      </c>
      <c r="M9" s="73" t="s">
        <v>843</v>
      </c>
      <c r="Q9" s="73">
        <f t="shared" si="0"/>
        <v>12.8</v>
      </c>
      <c r="R9" s="127">
        <f t="shared" si="1"/>
        <v>12.8</v>
      </c>
    </row>
    <row r="10" spans="1:256" s="73" customFormat="1" ht="21" customHeight="1">
      <c r="A10" s="84">
        <v>6</v>
      </c>
      <c r="B10" s="47" t="s">
        <v>850</v>
      </c>
      <c r="C10" s="173" t="s">
        <v>254</v>
      </c>
      <c r="D10" s="68" t="s">
        <v>843</v>
      </c>
      <c r="E10" s="70">
        <v>0.3</v>
      </c>
      <c r="F10" s="70">
        <v>0.3</v>
      </c>
      <c r="G10" s="65" t="s">
        <v>242</v>
      </c>
      <c r="H10" s="86" t="s">
        <v>243</v>
      </c>
      <c r="I10" s="98">
        <v>26</v>
      </c>
      <c r="J10" s="98">
        <v>26</v>
      </c>
      <c r="K10" s="85"/>
      <c r="L10" s="68" t="s">
        <v>254</v>
      </c>
      <c r="M10" s="73" t="s">
        <v>843</v>
      </c>
      <c r="Q10" s="73">
        <f t="shared" si="0"/>
        <v>7.8</v>
      </c>
      <c r="R10" s="127">
        <f t="shared" si="1"/>
        <v>7.8</v>
      </c>
    </row>
    <row r="11" spans="1:256" s="73" customFormat="1" ht="21" customHeight="1">
      <c r="A11" s="84">
        <v>7</v>
      </c>
      <c r="B11" s="47" t="s">
        <v>851</v>
      </c>
      <c r="C11" s="173" t="s">
        <v>256</v>
      </c>
      <c r="D11" s="68" t="s">
        <v>843</v>
      </c>
      <c r="E11" s="70">
        <v>1.9</v>
      </c>
      <c r="F11" s="70">
        <v>1.9</v>
      </c>
      <c r="G11" s="65" t="s">
        <v>242</v>
      </c>
      <c r="H11" s="86" t="s">
        <v>243</v>
      </c>
      <c r="I11" s="98">
        <v>9</v>
      </c>
      <c r="J11" s="98">
        <v>9</v>
      </c>
      <c r="K11" s="85"/>
      <c r="L11" s="68" t="s">
        <v>256</v>
      </c>
      <c r="M11" s="73" t="s">
        <v>843</v>
      </c>
      <c r="Q11" s="73">
        <f t="shared" si="0"/>
        <v>17.100000000000001</v>
      </c>
      <c r="R11" s="127">
        <f t="shared" si="1"/>
        <v>17.100000000000001</v>
      </c>
    </row>
    <row r="12" spans="1:256" s="73" customFormat="1" ht="21" customHeight="1">
      <c r="A12" s="84">
        <v>8</v>
      </c>
      <c r="B12" s="47" t="s">
        <v>852</v>
      </c>
      <c r="C12" s="173" t="s">
        <v>259</v>
      </c>
      <c r="D12" s="68" t="s">
        <v>843</v>
      </c>
      <c r="E12" s="70">
        <v>0.04</v>
      </c>
      <c r="F12" s="87">
        <v>2.3E-2</v>
      </c>
      <c r="G12" s="179" t="s">
        <v>260</v>
      </c>
      <c r="H12" s="86" t="s">
        <v>243</v>
      </c>
      <c r="I12" s="98">
        <v>40</v>
      </c>
      <c r="J12" s="98">
        <v>40</v>
      </c>
      <c r="K12" s="180" t="s">
        <v>853</v>
      </c>
      <c r="L12" s="68" t="s">
        <v>259</v>
      </c>
      <c r="M12" s="73" t="s">
        <v>843</v>
      </c>
      <c r="Q12" s="73">
        <f t="shared" si="0"/>
        <v>1.6</v>
      </c>
      <c r="R12" s="127">
        <f t="shared" si="1"/>
        <v>0.92</v>
      </c>
    </row>
    <row r="13" spans="1:256" s="73" customFormat="1" ht="21" customHeight="1">
      <c r="A13" s="84">
        <v>9</v>
      </c>
      <c r="B13" s="47" t="s">
        <v>854</v>
      </c>
      <c r="C13" s="173" t="s">
        <v>263</v>
      </c>
      <c r="D13" s="68" t="s">
        <v>843</v>
      </c>
      <c r="E13" s="70">
        <v>0.4</v>
      </c>
      <c r="F13" s="70">
        <v>0.4</v>
      </c>
      <c r="G13" s="65" t="s">
        <v>242</v>
      </c>
      <c r="H13" s="86" t="s">
        <v>243</v>
      </c>
      <c r="I13" s="98">
        <v>6</v>
      </c>
      <c r="J13" s="98">
        <v>6</v>
      </c>
      <c r="K13" s="85"/>
      <c r="L13" s="68" t="s">
        <v>263</v>
      </c>
      <c r="M13" s="73" t="s">
        <v>843</v>
      </c>
      <c r="Q13" s="73">
        <f t="shared" si="0"/>
        <v>2.4</v>
      </c>
      <c r="R13" s="127">
        <f t="shared" si="1"/>
        <v>2.4</v>
      </c>
    </row>
    <row r="14" spans="1:256" s="73" customFormat="1" ht="21" customHeight="1">
      <c r="A14" s="84">
        <v>10</v>
      </c>
      <c r="B14" s="47" t="s">
        <v>848</v>
      </c>
      <c r="C14" s="173" t="s">
        <v>265</v>
      </c>
      <c r="D14" s="68" t="s">
        <v>843</v>
      </c>
      <c r="E14" s="70">
        <v>0.7</v>
      </c>
      <c r="F14" s="70">
        <v>0.7</v>
      </c>
      <c r="G14" s="65" t="s">
        <v>242</v>
      </c>
      <c r="H14" s="86" t="s">
        <v>243</v>
      </c>
      <c r="I14" s="98">
        <v>40</v>
      </c>
      <c r="J14" s="98">
        <v>40</v>
      </c>
      <c r="K14" s="85"/>
      <c r="L14" s="68" t="s">
        <v>265</v>
      </c>
      <c r="M14" s="73" t="s">
        <v>843</v>
      </c>
      <c r="Q14" s="73">
        <f t="shared" si="0"/>
        <v>28</v>
      </c>
      <c r="R14" s="127">
        <f t="shared" si="1"/>
        <v>28</v>
      </c>
    </row>
    <row r="15" spans="1:256" s="73" customFormat="1" ht="21" customHeight="1">
      <c r="A15" s="84">
        <v>11</v>
      </c>
      <c r="B15" s="47" t="s">
        <v>855</v>
      </c>
      <c r="C15" s="173" t="s">
        <v>268</v>
      </c>
      <c r="D15" s="68" t="s">
        <v>843</v>
      </c>
      <c r="E15" s="70">
        <v>0.2</v>
      </c>
      <c r="F15" s="70">
        <v>0.2</v>
      </c>
      <c r="G15" s="65" t="s">
        <v>242</v>
      </c>
      <c r="H15" s="86" t="s">
        <v>243</v>
      </c>
      <c r="I15" s="98">
        <v>18</v>
      </c>
      <c r="J15" s="98">
        <v>18</v>
      </c>
      <c r="K15" s="85"/>
      <c r="L15" s="68" t="s">
        <v>268</v>
      </c>
      <c r="M15" s="73" t="s">
        <v>843</v>
      </c>
      <c r="Q15" s="73">
        <f t="shared" si="0"/>
        <v>3.6</v>
      </c>
      <c r="R15" s="127">
        <f t="shared" si="1"/>
        <v>3.6</v>
      </c>
    </row>
    <row r="16" spans="1:256" s="73" customFormat="1" ht="21" customHeight="1">
      <c r="A16" s="84">
        <v>12</v>
      </c>
      <c r="B16" s="47" t="s">
        <v>856</v>
      </c>
      <c r="C16" s="173" t="s">
        <v>271</v>
      </c>
      <c r="D16" s="68" t="s">
        <v>843</v>
      </c>
      <c r="E16" s="70">
        <v>0.9</v>
      </c>
      <c r="F16" s="70">
        <v>0.9</v>
      </c>
      <c r="G16" s="65" t="s">
        <v>242</v>
      </c>
      <c r="H16" s="86" t="s">
        <v>243</v>
      </c>
      <c r="I16" s="98">
        <v>8</v>
      </c>
      <c r="J16" s="98">
        <v>8</v>
      </c>
      <c r="K16" s="85"/>
      <c r="L16" s="68" t="s">
        <v>271</v>
      </c>
      <c r="M16" s="73" t="s">
        <v>843</v>
      </c>
      <c r="Q16" s="73">
        <f t="shared" si="0"/>
        <v>7.2</v>
      </c>
      <c r="R16" s="127">
        <f t="shared" si="1"/>
        <v>7.2</v>
      </c>
    </row>
    <row r="17" spans="1:256" s="73" customFormat="1" ht="21" customHeight="1">
      <c r="A17" s="84">
        <v>13</v>
      </c>
      <c r="B17" s="47" t="s">
        <v>857</v>
      </c>
      <c r="C17" s="173" t="s">
        <v>274</v>
      </c>
      <c r="D17" s="68" t="s">
        <v>843</v>
      </c>
      <c r="E17" s="70">
        <v>0.6</v>
      </c>
      <c r="F17" s="70">
        <v>0.6</v>
      </c>
      <c r="G17" s="65" t="s">
        <v>242</v>
      </c>
      <c r="H17" s="86" t="s">
        <v>243</v>
      </c>
      <c r="I17" s="98">
        <v>18</v>
      </c>
      <c r="J17" s="98">
        <v>18</v>
      </c>
      <c r="K17" s="85"/>
      <c r="L17" s="68" t="s">
        <v>274</v>
      </c>
      <c r="M17" s="73" t="s">
        <v>843</v>
      </c>
      <c r="Q17" s="73">
        <f t="shared" si="0"/>
        <v>10.8</v>
      </c>
      <c r="R17" s="127">
        <f t="shared" si="1"/>
        <v>10.8</v>
      </c>
    </row>
    <row r="18" spans="1:256" s="73" customFormat="1" ht="21" customHeight="1">
      <c r="A18" s="84">
        <v>14</v>
      </c>
      <c r="B18" s="47" t="s">
        <v>858</v>
      </c>
      <c r="C18" s="173" t="s">
        <v>277</v>
      </c>
      <c r="D18" s="68" t="s">
        <v>843</v>
      </c>
      <c r="E18" s="70">
        <v>0.7</v>
      </c>
      <c r="F18" s="70">
        <v>0.7</v>
      </c>
      <c r="G18" s="65" t="s">
        <v>242</v>
      </c>
      <c r="H18" s="86" t="s">
        <v>243</v>
      </c>
      <c r="I18" s="98">
        <v>28</v>
      </c>
      <c r="J18" s="98">
        <v>28</v>
      </c>
      <c r="K18" s="85"/>
      <c r="L18" s="68" t="s">
        <v>277</v>
      </c>
      <c r="M18" s="73" t="s">
        <v>843</v>
      </c>
      <c r="Q18" s="73">
        <f t="shared" si="0"/>
        <v>19.600000000000001</v>
      </c>
      <c r="R18" s="127">
        <f t="shared" si="1"/>
        <v>19.600000000000001</v>
      </c>
    </row>
    <row r="19" spans="1:256" s="73" customFormat="1" ht="21" customHeight="1">
      <c r="A19" s="84">
        <v>15</v>
      </c>
      <c r="B19" s="47" t="s">
        <v>859</v>
      </c>
      <c r="C19" s="173" t="s">
        <v>280</v>
      </c>
      <c r="D19" s="68" t="s">
        <v>843</v>
      </c>
      <c r="E19" s="70">
        <v>0.125</v>
      </c>
      <c r="F19" s="89">
        <v>0.1</v>
      </c>
      <c r="G19" s="65" t="s">
        <v>242</v>
      </c>
      <c r="H19" s="86" t="s">
        <v>243</v>
      </c>
      <c r="I19" s="98">
        <v>16</v>
      </c>
      <c r="J19" s="98">
        <v>16</v>
      </c>
      <c r="K19" s="85"/>
      <c r="L19" s="68" t="s">
        <v>280</v>
      </c>
      <c r="M19" s="73" t="s">
        <v>843</v>
      </c>
      <c r="Q19" s="73">
        <f t="shared" si="0"/>
        <v>2</v>
      </c>
      <c r="R19" s="127">
        <f t="shared" si="1"/>
        <v>1.6</v>
      </c>
    </row>
    <row r="20" spans="1:256" s="73" customFormat="1" ht="21" customHeight="1">
      <c r="A20" s="84">
        <v>16</v>
      </c>
      <c r="B20" s="47" t="s">
        <v>860</v>
      </c>
      <c r="C20" s="173" t="s">
        <v>283</v>
      </c>
      <c r="D20" s="68" t="s">
        <v>843</v>
      </c>
      <c r="E20" s="70">
        <v>7.4999999999999997E-2</v>
      </c>
      <c r="F20" s="89">
        <v>0.1</v>
      </c>
      <c r="G20" s="65" t="s">
        <v>242</v>
      </c>
      <c r="H20" s="86" t="s">
        <v>243</v>
      </c>
      <c r="I20" s="98">
        <v>8</v>
      </c>
      <c r="J20" s="98">
        <v>8</v>
      </c>
      <c r="K20" s="85"/>
      <c r="L20" s="68" t="s">
        <v>283</v>
      </c>
      <c r="M20" s="73" t="s">
        <v>843</v>
      </c>
      <c r="Q20" s="73">
        <f t="shared" si="0"/>
        <v>0.6</v>
      </c>
      <c r="R20" s="127">
        <f t="shared" si="1"/>
        <v>0.8</v>
      </c>
    </row>
    <row r="21" spans="1:256" s="73" customFormat="1" ht="21" customHeight="1">
      <c r="A21" s="84">
        <v>17</v>
      </c>
      <c r="B21" s="47" t="s">
        <v>861</v>
      </c>
      <c r="C21" s="173" t="s">
        <v>286</v>
      </c>
      <c r="D21" s="68" t="s">
        <v>843</v>
      </c>
      <c r="E21" s="70">
        <v>3.6</v>
      </c>
      <c r="F21" s="70">
        <v>3.6</v>
      </c>
      <c r="G21" s="65" t="s">
        <v>242</v>
      </c>
      <c r="H21" s="86" t="s">
        <v>243</v>
      </c>
      <c r="I21" s="98">
        <v>6</v>
      </c>
      <c r="J21" s="98">
        <v>6</v>
      </c>
      <c r="K21" s="85"/>
      <c r="L21" s="68" t="s">
        <v>286</v>
      </c>
      <c r="M21" s="73" t="s">
        <v>843</v>
      </c>
      <c r="Q21" s="73">
        <f t="shared" si="0"/>
        <v>21.6</v>
      </c>
      <c r="R21" s="127">
        <f t="shared" si="1"/>
        <v>21.6</v>
      </c>
    </row>
    <row r="22" spans="1:256" s="14" customFormat="1" ht="21" customHeight="1">
      <c r="A22" s="31">
        <v>18</v>
      </c>
      <c r="B22" s="131" t="s">
        <v>862</v>
      </c>
      <c r="C22" s="175" t="s">
        <v>289</v>
      </c>
      <c r="D22" s="33" t="s">
        <v>845</v>
      </c>
      <c r="E22" s="35">
        <v>94</v>
      </c>
      <c r="F22" s="82">
        <v>94.4</v>
      </c>
      <c r="G22" s="36" t="s">
        <v>242</v>
      </c>
      <c r="H22" s="123" t="s">
        <v>243</v>
      </c>
      <c r="I22" s="115">
        <v>7</v>
      </c>
      <c r="J22" s="115">
        <v>7</v>
      </c>
      <c r="K22" s="81"/>
      <c r="L22" s="33" t="s">
        <v>289</v>
      </c>
      <c r="M22" s="14" t="s">
        <v>845</v>
      </c>
      <c r="N22" s="110"/>
      <c r="O22" s="14">
        <v>2</v>
      </c>
      <c r="Q22" s="14">
        <f t="shared" si="0"/>
        <v>658</v>
      </c>
      <c r="R22" s="127">
        <f t="shared" si="1"/>
        <v>660.8</v>
      </c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  <c r="IK22" s="43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</row>
    <row r="23" spans="1:256" s="73" customFormat="1" ht="21" customHeight="1">
      <c r="A23" s="84">
        <v>19</v>
      </c>
      <c r="B23" s="47" t="s">
        <v>863</v>
      </c>
      <c r="C23" s="173" t="s">
        <v>292</v>
      </c>
      <c r="D23" s="68" t="s">
        <v>843</v>
      </c>
      <c r="E23" s="70">
        <v>1.4</v>
      </c>
      <c r="F23" s="70">
        <v>1.4</v>
      </c>
      <c r="G23" s="65" t="s">
        <v>242</v>
      </c>
      <c r="H23" s="86" t="s">
        <v>243</v>
      </c>
      <c r="I23" s="98">
        <v>9</v>
      </c>
      <c r="J23" s="98">
        <v>9</v>
      </c>
      <c r="K23" s="85"/>
      <c r="L23" s="68" t="s">
        <v>292</v>
      </c>
      <c r="M23" s="73" t="s">
        <v>843</v>
      </c>
      <c r="Q23" s="73">
        <f t="shared" si="0"/>
        <v>12.6</v>
      </c>
      <c r="R23" s="127">
        <f t="shared" si="1"/>
        <v>12.6</v>
      </c>
    </row>
    <row r="24" spans="1:256" s="14" customFormat="1" ht="21" customHeight="1">
      <c r="A24" s="31">
        <v>20</v>
      </c>
      <c r="B24" s="131" t="s">
        <v>864</v>
      </c>
      <c r="C24" s="175" t="s">
        <v>295</v>
      </c>
      <c r="D24" s="33" t="s">
        <v>843</v>
      </c>
      <c r="E24" s="35">
        <v>4.9000000000000004</v>
      </c>
      <c r="F24" s="82">
        <v>4.0999999999999996</v>
      </c>
      <c r="G24" s="36" t="s">
        <v>296</v>
      </c>
      <c r="H24" s="123" t="s">
        <v>243</v>
      </c>
      <c r="I24" s="115">
        <v>58</v>
      </c>
      <c r="J24" s="115">
        <v>58</v>
      </c>
      <c r="K24" s="81"/>
      <c r="L24" s="33" t="s">
        <v>295</v>
      </c>
      <c r="M24" s="14" t="s">
        <v>843</v>
      </c>
      <c r="N24" s="110"/>
      <c r="O24" s="14">
        <v>3</v>
      </c>
      <c r="Q24" s="14">
        <f t="shared" si="0"/>
        <v>284.2</v>
      </c>
      <c r="R24" s="127">
        <f t="shared" si="1"/>
        <v>237.8</v>
      </c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  <c r="IK24" s="43"/>
      <c r="IL24" s="178"/>
      <c r="IM24" s="178"/>
      <c r="IN24" s="178"/>
      <c r="IO24" s="178"/>
      <c r="IP24" s="178"/>
      <c r="IQ24" s="178"/>
      <c r="IR24" s="178"/>
      <c r="IS24" s="178"/>
      <c r="IT24" s="178"/>
      <c r="IU24" s="178"/>
      <c r="IV24" s="178"/>
    </row>
    <row r="25" spans="1:256" s="14" customFormat="1" ht="21" customHeight="1">
      <c r="A25" s="31">
        <v>21</v>
      </c>
      <c r="B25" s="131" t="s">
        <v>865</v>
      </c>
      <c r="C25" s="175" t="s">
        <v>299</v>
      </c>
      <c r="D25" s="33" t="s">
        <v>843</v>
      </c>
      <c r="E25" s="35">
        <v>6.3</v>
      </c>
      <c r="F25" s="181">
        <v>6.2</v>
      </c>
      <c r="G25" s="36" t="s">
        <v>242</v>
      </c>
      <c r="H25" s="123" t="s">
        <v>243</v>
      </c>
      <c r="I25" s="115">
        <v>68</v>
      </c>
      <c r="J25" s="115">
        <v>68</v>
      </c>
      <c r="K25" s="81"/>
      <c r="L25" s="33" t="s">
        <v>299</v>
      </c>
      <c r="M25" s="14" t="s">
        <v>843</v>
      </c>
      <c r="N25" s="110"/>
      <c r="O25" s="14">
        <v>4</v>
      </c>
      <c r="Q25" s="14">
        <f t="shared" si="0"/>
        <v>428.4</v>
      </c>
      <c r="R25" s="127">
        <f t="shared" si="1"/>
        <v>421.6</v>
      </c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  <c r="IK25" s="43"/>
      <c r="IL25" s="178"/>
      <c r="IM25" s="178"/>
      <c r="IN25" s="178"/>
      <c r="IO25" s="178"/>
      <c r="IP25" s="178"/>
      <c r="IQ25" s="178"/>
      <c r="IR25" s="178"/>
      <c r="IS25" s="178"/>
      <c r="IT25" s="178"/>
      <c r="IU25" s="178"/>
      <c r="IV25" s="178"/>
    </row>
    <row r="26" spans="1:256" s="73" customFormat="1" ht="21" customHeight="1">
      <c r="A26" s="84">
        <v>23</v>
      </c>
      <c r="B26" s="47" t="s">
        <v>866</v>
      </c>
      <c r="C26" s="173" t="s">
        <v>302</v>
      </c>
      <c r="D26" s="68" t="s">
        <v>843</v>
      </c>
      <c r="E26" s="70">
        <v>0.2</v>
      </c>
      <c r="F26" s="70">
        <v>0.2</v>
      </c>
      <c r="G26" s="65" t="s">
        <v>242</v>
      </c>
      <c r="H26" s="86" t="s">
        <v>243</v>
      </c>
      <c r="I26" s="98">
        <v>28</v>
      </c>
      <c r="J26" s="98">
        <v>28</v>
      </c>
      <c r="K26" s="85"/>
      <c r="L26" s="68" t="s">
        <v>302</v>
      </c>
      <c r="M26" s="73" t="s">
        <v>843</v>
      </c>
      <c r="Q26" s="73">
        <f t="shared" si="0"/>
        <v>5.6</v>
      </c>
      <c r="R26" s="127">
        <f t="shared" si="1"/>
        <v>5.6</v>
      </c>
    </row>
    <row r="27" spans="1:256" s="73" customFormat="1" ht="21" customHeight="1">
      <c r="A27" s="84">
        <v>24</v>
      </c>
      <c r="B27" s="47" t="s">
        <v>867</v>
      </c>
      <c r="C27" s="173" t="s">
        <v>305</v>
      </c>
      <c r="D27" s="68" t="s">
        <v>843</v>
      </c>
      <c r="E27" s="70">
        <v>4</v>
      </c>
      <c r="F27" s="89">
        <v>4.8</v>
      </c>
      <c r="G27" s="65" t="s">
        <v>242</v>
      </c>
      <c r="H27" s="86" t="s">
        <v>243</v>
      </c>
      <c r="I27" s="98">
        <v>28</v>
      </c>
      <c r="J27" s="98">
        <v>28</v>
      </c>
      <c r="K27" s="85"/>
      <c r="L27" s="68" t="s">
        <v>305</v>
      </c>
      <c r="M27" s="73" t="s">
        <v>843</v>
      </c>
      <c r="Q27" s="73">
        <f t="shared" si="0"/>
        <v>112</v>
      </c>
      <c r="R27" s="127">
        <f t="shared" si="1"/>
        <v>134.4</v>
      </c>
    </row>
    <row r="28" spans="1:256" s="14" customFormat="1" ht="21" customHeight="1">
      <c r="A28" s="31">
        <v>25</v>
      </c>
      <c r="B28" s="131" t="s">
        <v>868</v>
      </c>
      <c r="C28" s="175" t="s">
        <v>308</v>
      </c>
      <c r="D28" s="33" t="s">
        <v>843</v>
      </c>
      <c r="E28" s="35">
        <v>6.2</v>
      </c>
      <c r="F28" s="35">
        <v>6.2</v>
      </c>
      <c r="G28" s="36" t="s">
        <v>242</v>
      </c>
      <c r="H28" s="123" t="s">
        <v>243</v>
      </c>
      <c r="I28" s="115">
        <v>42</v>
      </c>
      <c r="J28" s="115">
        <v>42</v>
      </c>
      <c r="K28" s="81"/>
      <c r="L28" s="33" t="s">
        <v>308</v>
      </c>
      <c r="M28" s="14" t="s">
        <v>843</v>
      </c>
      <c r="N28" s="110"/>
      <c r="O28" s="14">
        <v>5</v>
      </c>
      <c r="Q28" s="14">
        <f t="shared" si="0"/>
        <v>260.39999999999998</v>
      </c>
      <c r="R28" s="127">
        <f t="shared" si="1"/>
        <v>260.39999999999998</v>
      </c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  <c r="IK28" s="43"/>
      <c r="IL28" s="178"/>
      <c r="IM28" s="178"/>
      <c r="IN28" s="178"/>
      <c r="IO28" s="178"/>
      <c r="IP28" s="178"/>
      <c r="IQ28" s="178"/>
      <c r="IR28" s="178"/>
      <c r="IS28" s="178"/>
      <c r="IT28" s="178"/>
      <c r="IU28" s="178"/>
      <c r="IV28" s="178"/>
    </row>
    <row r="29" spans="1:256" s="73" customFormat="1" ht="21" customHeight="1">
      <c r="A29" s="84">
        <v>26</v>
      </c>
      <c r="B29" s="47" t="s">
        <v>869</v>
      </c>
      <c r="C29" s="173" t="s">
        <v>311</v>
      </c>
      <c r="D29" s="68" t="s">
        <v>843</v>
      </c>
      <c r="E29" s="70">
        <v>4.4000000000000004</v>
      </c>
      <c r="F29" s="70">
        <v>4.4000000000000004</v>
      </c>
      <c r="G29" s="65" t="s">
        <v>242</v>
      </c>
      <c r="H29" s="86" t="s">
        <v>243</v>
      </c>
      <c r="I29" s="98">
        <v>18</v>
      </c>
      <c r="J29" s="98">
        <v>18</v>
      </c>
      <c r="K29" s="85"/>
      <c r="L29" s="68" t="s">
        <v>311</v>
      </c>
      <c r="M29" s="73" t="s">
        <v>843</v>
      </c>
      <c r="Q29" s="73">
        <f t="shared" si="0"/>
        <v>79.2</v>
      </c>
      <c r="R29" s="127">
        <f t="shared" si="1"/>
        <v>79.2</v>
      </c>
    </row>
    <row r="30" spans="1:256" s="73" customFormat="1" ht="21" customHeight="1">
      <c r="A30" s="84">
        <v>27</v>
      </c>
      <c r="B30" s="47" t="s">
        <v>870</v>
      </c>
      <c r="C30" s="173" t="s">
        <v>314</v>
      </c>
      <c r="D30" s="68" t="s">
        <v>843</v>
      </c>
      <c r="E30" s="70">
        <v>1.8</v>
      </c>
      <c r="F30" s="70">
        <v>1.8</v>
      </c>
      <c r="G30" s="65" t="s">
        <v>242</v>
      </c>
      <c r="H30" s="86" t="s">
        <v>243</v>
      </c>
      <c r="I30" s="98">
        <v>50</v>
      </c>
      <c r="J30" s="98">
        <v>50</v>
      </c>
      <c r="K30" s="85"/>
      <c r="L30" s="68" t="s">
        <v>314</v>
      </c>
      <c r="M30" s="73" t="s">
        <v>843</v>
      </c>
      <c r="Q30" s="73">
        <f t="shared" si="0"/>
        <v>90</v>
      </c>
      <c r="R30" s="127">
        <f t="shared" si="1"/>
        <v>90</v>
      </c>
    </row>
    <row r="31" spans="1:256" s="73" customFormat="1" ht="21" customHeight="1">
      <c r="A31" s="84">
        <v>28</v>
      </c>
      <c r="B31" s="47" t="s">
        <v>871</v>
      </c>
      <c r="C31" s="173" t="s">
        <v>317</v>
      </c>
      <c r="D31" s="68" t="s">
        <v>843</v>
      </c>
      <c r="E31" s="70">
        <v>0.08</v>
      </c>
      <c r="F31" s="89">
        <v>0.1</v>
      </c>
      <c r="G31" s="65" t="s">
        <v>242</v>
      </c>
      <c r="H31" s="86" t="s">
        <v>243</v>
      </c>
      <c r="I31" s="98">
        <v>38</v>
      </c>
      <c r="J31" s="98">
        <v>38</v>
      </c>
      <c r="K31" s="85"/>
      <c r="L31" s="68" t="s">
        <v>317</v>
      </c>
      <c r="M31" s="73" t="s">
        <v>843</v>
      </c>
      <c r="Q31" s="73">
        <f t="shared" si="0"/>
        <v>3.04</v>
      </c>
      <c r="R31" s="127">
        <f t="shared" si="1"/>
        <v>3.8</v>
      </c>
    </row>
    <row r="32" spans="1:256" s="73" customFormat="1" ht="21" customHeight="1">
      <c r="A32" s="84">
        <v>29</v>
      </c>
      <c r="B32" s="47" t="s">
        <v>872</v>
      </c>
      <c r="C32" s="173" t="s">
        <v>320</v>
      </c>
      <c r="D32" s="68" t="s">
        <v>843</v>
      </c>
      <c r="E32" s="70">
        <v>0.6</v>
      </c>
      <c r="F32" s="70">
        <v>0.6</v>
      </c>
      <c r="G32" s="65" t="s">
        <v>242</v>
      </c>
      <c r="H32" s="86" t="s">
        <v>243</v>
      </c>
      <c r="I32" s="98">
        <v>30</v>
      </c>
      <c r="J32" s="98">
        <v>30</v>
      </c>
      <c r="K32" s="85"/>
      <c r="L32" s="68" t="s">
        <v>320</v>
      </c>
      <c r="M32" s="73" t="s">
        <v>843</v>
      </c>
      <c r="Q32" s="73">
        <f t="shared" si="0"/>
        <v>18</v>
      </c>
      <c r="R32" s="127">
        <f t="shared" si="1"/>
        <v>18</v>
      </c>
    </row>
    <row r="33" spans="1:256" s="73" customFormat="1" ht="21" customHeight="1">
      <c r="A33" s="84">
        <v>30</v>
      </c>
      <c r="B33" s="47" t="s">
        <v>870</v>
      </c>
      <c r="C33" s="173" t="s">
        <v>322</v>
      </c>
      <c r="D33" s="68" t="s">
        <v>843</v>
      </c>
      <c r="E33" s="70">
        <v>1.1000000000000001</v>
      </c>
      <c r="F33" s="70">
        <v>1.1000000000000001</v>
      </c>
      <c r="G33" s="65" t="s">
        <v>242</v>
      </c>
      <c r="H33" s="86" t="s">
        <v>243</v>
      </c>
      <c r="I33" s="98">
        <v>17</v>
      </c>
      <c r="J33" s="98">
        <v>17</v>
      </c>
      <c r="K33" s="85"/>
      <c r="L33" s="68" t="s">
        <v>322</v>
      </c>
      <c r="M33" s="73" t="s">
        <v>843</v>
      </c>
      <c r="Q33" s="73">
        <f t="shared" si="0"/>
        <v>18.7</v>
      </c>
      <c r="R33" s="127">
        <f t="shared" si="1"/>
        <v>18.7</v>
      </c>
    </row>
    <row r="34" spans="1:256" s="14" customFormat="1" ht="21" customHeight="1">
      <c r="A34" s="31">
        <v>31</v>
      </c>
      <c r="B34" s="131" t="s">
        <v>873</v>
      </c>
      <c r="C34" s="175" t="s">
        <v>325</v>
      </c>
      <c r="D34" s="33" t="s">
        <v>845</v>
      </c>
      <c r="E34" s="35">
        <v>27</v>
      </c>
      <c r="F34" s="82">
        <v>26.4</v>
      </c>
      <c r="G34" s="36" t="s">
        <v>242</v>
      </c>
      <c r="H34" s="123" t="s">
        <v>243</v>
      </c>
      <c r="I34" s="115">
        <v>14</v>
      </c>
      <c r="J34" s="115">
        <v>14</v>
      </c>
      <c r="K34" s="81"/>
      <c r="L34" s="33" t="s">
        <v>325</v>
      </c>
      <c r="M34" s="14" t="s">
        <v>845</v>
      </c>
      <c r="N34" s="110"/>
      <c r="O34" s="14">
        <v>6</v>
      </c>
      <c r="Q34" s="14">
        <f t="shared" si="0"/>
        <v>378</v>
      </c>
      <c r="R34" s="127">
        <f t="shared" si="1"/>
        <v>369.6</v>
      </c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178"/>
      <c r="IM34" s="178"/>
      <c r="IN34" s="178"/>
      <c r="IO34" s="178"/>
      <c r="IP34" s="178"/>
      <c r="IQ34" s="178"/>
      <c r="IR34" s="178"/>
      <c r="IS34" s="178"/>
      <c r="IT34" s="178"/>
      <c r="IU34" s="178"/>
      <c r="IV34" s="178"/>
    </row>
    <row r="35" spans="1:256" s="73" customFormat="1" ht="21" customHeight="1">
      <c r="A35" s="84">
        <v>33</v>
      </c>
      <c r="B35" s="47" t="s">
        <v>874</v>
      </c>
      <c r="C35" s="173" t="s">
        <v>328</v>
      </c>
      <c r="D35" s="68" t="s">
        <v>843</v>
      </c>
      <c r="E35" s="70">
        <v>0.3</v>
      </c>
      <c r="F35" s="70">
        <v>0.3</v>
      </c>
      <c r="G35" s="65" t="s">
        <v>242</v>
      </c>
      <c r="H35" s="86" t="s">
        <v>243</v>
      </c>
      <c r="I35" s="98">
        <v>10</v>
      </c>
      <c r="J35" s="98">
        <v>10</v>
      </c>
      <c r="K35" s="85"/>
      <c r="L35" s="68" t="s">
        <v>328</v>
      </c>
      <c r="M35" s="73" t="s">
        <v>843</v>
      </c>
      <c r="Q35" s="73">
        <f t="shared" si="0"/>
        <v>3</v>
      </c>
      <c r="R35" s="127">
        <f t="shared" si="1"/>
        <v>3</v>
      </c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</row>
    <row r="36" spans="1:256" s="73" customFormat="1" ht="21" customHeight="1">
      <c r="A36" s="84">
        <v>34</v>
      </c>
      <c r="B36" s="47" t="s">
        <v>874</v>
      </c>
      <c r="C36" s="173" t="s">
        <v>328</v>
      </c>
      <c r="D36" s="68" t="s">
        <v>845</v>
      </c>
      <c r="E36" s="70">
        <v>0.4</v>
      </c>
      <c r="F36" s="89">
        <v>0.6</v>
      </c>
      <c r="G36" s="65" t="s">
        <v>242</v>
      </c>
      <c r="H36" s="86" t="s">
        <v>243</v>
      </c>
      <c r="I36" s="99">
        <v>100</v>
      </c>
      <c r="J36" s="99">
        <v>100</v>
      </c>
      <c r="K36" s="85"/>
      <c r="L36" s="68" t="s">
        <v>328</v>
      </c>
      <c r="M36" s="73" t="s">
        <v>845</v>
      </c>
      <c r="Q36" s="73">
        <f t="shared" si="0"/>
        <v>40</v>
      </c>
      <c r="R36" s="127">
        <f t="shared" si="1"/>
        <v>60</v>
      </c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</row>
    <row r="37" spans="1:256" s="73" customFormat="1" ht="21" customHeight="1">
      <c r="A37" s="84">
        <v>35</v>
      </c>
      <c r="B37" s="47" t="s">
        <v>866</v>
      </c>
      <c r="C37" s="173" t="s">
        <v>331</v>
      </c>
      <c r="D37" s="68" t="s">
        <v>843</v>
      </c>
      <c r="E37" s="70">
        <v>0.4</v>
      </c>
      <c r="F37" s="70">
        <v>0.4</v>
      </c>
      <c r="G37" s="65" t="s">
        <v>296</v>
      </c>
      <c r="H37" s="86" t="s">
        <v>243</v>
      </c>
      <c r="I37" s="98">
        <v>40</v>
      </c>
      <c r="J37" s="98">
        <v>40</v>
      </c>
      <c r="K37" s="85"/>
      <c r="L37" s="68" t="s">
        <v>331</v>
      </c>
      <c r="M37" s="73" t="s">
        <v>843</v>
      </c>
      <c r="Q37" s="73">
        <f t="shared" si="0"/>
        <v>16</v>
      </c>
      <c r="R37" s="127">
        <f t="shared" si="1"/>
        <v>16</v>
      </c>
    </row>
    <row r="38" spans="1:256" s="73" customFormat="1" ht="21" customHeight="1">
      <c r="A38" s="84">
        <v>36</v>
      </c>
      <c r="B38" s="47" t="s">
        <v>870</v>
      </c>
      <c r="C38" s="173" t="s">
        <v>333</v>
      </c>
      <c r="D38" s="68" t="s">
        <v>843</v>
      </c>
      <c r="E38" s="70">
        <v>1.5</v>
      </c>
      <c r="F38" s="70">
        <v>1.5</v>
      </c>
      <c r="G38" s="65" t="s">
        <v>242</v>
      </c>
      <c r="H38" s="86" t="s">
        <v>243</v>
      </c>
      <c r="I38" s="98">
        <v>36</v>
      </c>
      <c r="J38" s="98">
        <v>36</v>
      </c>
      <c r="K38" s="85"/>
      <c r="L38" s="68" t="s">
        <v>333</v>
      </c>
      <c r="M38" s="73" t="s">
        <v>843</v>
      </c>
      <c r="Q38" s="73">
        <f t="shared" si="0"/>
        <v>54</v>
      </c>
      <c r="R38" s="127">
        <f t="shared" si="1"/>
        <v>54</v>
      </c>
    </row>
    <row r="39" spans="1:256" s="73" customFormat="1" ht="21" customHeight="1">
      <c r="A39" s="84">
        <v>37</v>
      </c>
      <c r="B39" s="47" t="s">
        <v>875</v>
      </c>
      <c r="C39" s="173" t="s">
        <v>336</v>
      </c>
      <c r="D39" s="68" t="s">
        <v>843</v>
      </c>
      <c r="E39" s="70">
        <v>0.1</v>
      </c>
      <c r="F39" s="70">
        <v>0.1</v>
      </c>
      <c r="G39" s="65" t="s">
        <v>242</v>
      </c>
      <c r="H39" s="86" t="s">
        <v>243</v>
      </c>
      <c r="I39" s="98">
        <v>40</v>
      </c>
      <c r="J39" s="98">
        <v>40</v>
      </c>
      <c r="K39" s="85"/>
      <c r="L39" s="68" t="s">
        <v>336</v>
      </c>
      <c r="M39" s="73" t="s">
        <v>843</v>
      </c>
      <c r="Q39" s="73">
        <f t="shared" si="0"/>
        <v>4</v>
      </c>
      <c r="R39" s="127">
        <f t="shared" si="1"/>
        <v>4</v>
      </c>
    </row>
    <row r="40" spans="1:256" s="73" customFormat="1" ht="21" customHeight="1">
      <c r="A40" s="84">
        <v>38</v>
      </c>
      <c r="B40" s="47" t="s">
        <v>876</v>
      </c>
      <c r="C40" s="173" t="s">
        <v>339</v>
      </c>
      <c r="D40" s="68" t="s">
        <v>843</v>
      </c>
      <c r="E40" s="70">
        <v>1.3</v>
      </c>
      <c r="F40" s="70">
        <v>1.3</v>
      </c>
      <c r="G40" s="65" t="s">
        <v>242</v>
      </c>
      <c r="H40" s="86" t="s">
        <v>243</v>
      </c>
      <c r="I40" s="98">
        <v>30</v>
      </c>
      <c r="J40" s="98">
        <v>30</v>
      </c>
      <c r="K40" s="85"/>
      <c r="L40" s="68" t="s">
        <v>339</v>
      </c>
      <c r="M40" s="73" t="s">
        <v>843</v>
      </c>
      <c r="Q40" s="73">
        <f t="shared" si="0"/>
        <v>39</v>
      </c>
      <c r="R40" s="127">
        <f t="shared" si="1"/>
        <v>39</v>
      </c>
    </row>
    <row r="41" spans="1:256" s="73" customFormat="1" ht="21" customHeight="1">
      <c r="A41" s="84">
        <v>39</v>
      </c>
      <c r="B41" s="47" t="s">
        <v>866</v>
      </c>
      <c r="C41" s="173" t="s">
        <v>341</v>
      </c>
      <c r="D41" s="68" t="s">
        <v>843</v>
      </c>
      <c r="E41" s="70">
        <v>4.3999999999999997E-2</v>
      </c>
      <c r="F41" s="70">
        <v>0.11</v>
      </c>
      <c r="G41" s="65" t="s">
        <v>296</v>
      </c>
      <c r="H41" s="86" t="s">
        <v>243</v>
      </c>
      <c r="I41" s="98">
        <v>50</v>
      </c>
      <c r="J41" s="98">
        <v>50</v>
      </c>
      <c r="K41" s="85"/>
      <c r="L41" s="68" t="s">
        <v>341</v>
      </c>
      <c r="M41" s="73" t="s">
        <v>843</v>
      </c>
      <c r="Q41" s="73">
        <f t="shared" si="0"/>
        <v>2.2000000000000002</v>
      </c>
      <c r="R41" s="127">
        <f t="shared" si="1"/>
        <v>5.5</v>
      </c>
    </row>
    <row r="42" spans="1:256" s="73" customFormat="1" ht="21" customHeight="1">
      <c r="A42" s="84">
        <v>40</v>
      </c>
      <c r="B42" s="47" t="s">
        <v>877</v>
      </c>
      <c r="C42" s="173" t="s">
        <v>344</v>
      </c>
      <c r="D42" s="68" t="s">
        <v>843</v>
      </c>
      <c r="E42" s="70">
        <v>1.5</v>
      </c>
      <c r="F42" s="70">
        <v>1.5</v>
      </c>
      <c r="G42" s="65" t="s">
        <v>242</v>
      </c>
      <c r="H42" s="86" t="s">
        <v>243</v>
      </c>
      <c r="I42" s="98">
        <v>10</v>
      </c>
      <c r="J42" s="98">
        <v>10</v>
      </c>
      <c r="K42" s="85"/>
      <c r="L42" s="68" t="s">
        <v>344</v>
      </c>
      <c r="M42" s="73" t="s">
        <v>843</v>
      </c>
      <c r="Q42" s="73">
        <f t="shared" si="0"/>
        <v>15</v>
      </c>
      <c r="R42" s="127">
        <f t="shared" si="1"/>
        <v>15</v>
      </c>
    </row>
    <row r="43" spans="1:256" s="73" customFormat="1" ht="21" customHeight="1">
      <c r="A43" s="84">
        <v>41</v>
      </c>
      <c r="B43" s="47" t="s">
        <v>878</v>
      </c>
      <c r="C43" s="173" t="s">
        <v>347</v>
      </c>
      <c r="D43" s="68" t="s">
        <v>843</v>
      </c>
      <c r="E43" s="70">
        <v>3.3</v>
      </c>
      <c r="F43" s="70">
        <v>3.3</v>
      </c>
      <c r="G43" s="65" t="s">
        <v>242</v>
      </c>
      <c r="H43" s="86" t="s">
        <v>243</v>
      </c>
      <c r="I43" s="98">
        <v>27</v>
      </c>
      <c r="J43" s="98">
        <v>27</v>
      </c>
      <c r="K43" s="85"/>
      <c r="L43" s="68" t="s">
        <v>347</v>
      </c>
      <c r="M43" s="73" t="s">
        <v>843</v>
      </c>
      <c r="Q43" s="73">
        <f t="shared" si="0"/>
        <v>89.1</v>
      </c>
      <c r="R43" s="127">
        <f t="shared" si="1"/>
        <v>89.1</v>
      </c>
    </row>
    <row r="44" spans="1:256" s="73" customFormat="1" ht="21" customHeight="1">
      <c r="A44" s="84">
        <v>42</v>
      </c>
      <c r="B44" s="47" t="s">
        <v>879</v>
      </c>
      <c r="C44" s="173" t="s">
        <v>350</v>
      </c>
      <c r="D44" s="68" t="s">
        <v>843</v>
      </c>
      <c r="E44" s="70">
        <v>0.12</v>
      </c>
      <c r="F44" s="70">
        <v>0.1</v>
      </c>
      <c r="G44" s="65" t="s">
        <v>242</v>
      </c>
      <c r="H44" s="86" t="s">
        <v>243</v>
      </c>
      <c r="I44" s="98">
        <v>28</v>
      </c>
      <c r="J44" s="98">
        <v>28</v>
      </c>
      <c r="K44" s="85"/>
      <c r="L44" s="68" t="s">
        <v>350</v>
      </c>
      <c r="M44" s="73" t="s">
        <v>843</v>
      </c>
      <c r="Q44" s="73">
        <f t="shared" si="0"/>
        <v>3.36</v>
      </c>
      <c r="R44" s="127">
        <f t="shared" si="1"/>
        <v>2.8</v>
      </c>
    </row>
    <row r="45" spans="1:256" s="14" customFormat="1" ht="21" customHeight="1">
      <c r="A45" s="31">
        <v>43</v>
      </c>
      <c r="B45" s="131" t="s">
        <v>880</v>
      </c>
      <c r="C45" s="175" t="s">
        <v>353</v>
      </c>
      <c r="D45" s="33" t="s">
        <v>843</v>
      </c>
      <c r="E45" s="35">
        <v>6.2</v>
      </c>
      <c r="F45" s="35">
        <v>6.2</v>
      </c>
      <c r="G45" s="36" t="s">
        <v>242</v>
      </c>
      <c r="H45" s="123" t="s">
        <v>243</v>
      </c>
      <c r="I45" s="115">
        <v>44</v>
      </c>
      <c r="J45" s="115">
        <v>44</v>
      </c>
      <c r="K45" s="81"/>
      <c r="L45" s="33" t="s">
        <v>353</v>
      </c>
      <c r="M45" s="14" t="s">
        <v>843</v>
      </c>
      <c r="N45" s="110"/>
      <c r="O45" s="14">
        <v>7</v>
      </c>
      <c r="Q45" s="14">
        <f t="shared" si="0"/>
        <v>272.8</v>
      </c>
      <c r="R45" s="127">
        <f t="shared" si="1"/>
        <v>272.8</v>
      </c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178"/>
      <c r="IM45" s="178"/>
      <c r="IN45" s="178"/>
      <c r="IO45" s="178"/>
      <c r="IP45" s="178"/>
      <c r="IQ45" s="178"/>
      <c r="IR45" s="178"/>
      <c r="IS45" s="178"/>
      <c r="IT45" s="178"/>
      <c r="IU45" s="178"/>
      <c r="IV45" s="178"/>
    </row>
    <row r="46" spans="1:256" s="73" customFormat="1" ht="21" customHeight="1">
      <c r="A46" s="84">
        <v>44</v>
      </c>
      <c r="B46" s="47" t="s">
        <v>881</v>
      </c>
      <c r="C46" s="173" t="s">
        <v>356</v>
      </c>
      <c r="D46" s="68" t="s">
        <v>843</v>
      </c>
      <c r="E46" s="70">
        <v>0.2</v>
      </c>
      <c r="F46" s="70">
        <v>0.2</v>
      </c>
      <c r="G46" s="65" t="s">
        <v>242</v>
      </c>
      <c r="H46" s="86" t="s">
        <v>243</v>
      </c>
      <c r="I46" s="98">
        <v>64</v>
      </c>
      <c r="J46" s="98">
        <v>64</v>
      </c>
      <c r="K46" s="85"/>
      <c r="L46" s="68" t="s">
        <v>356</v>
      </c>
      <c r="M46" s="73" t="s">
        <v>843</v>
      </c>
      <c r="Q46" s="73">
        <f t="shared" si="0"/>
        <v>12.8</v>
      </c>
      <c r="R46" s="127">
        <f t="shared" si="1"/>
        <v>12.8</v>
      </c>
    </row>
    <row r="47" spans="1:256" s="14" customFormat="1" ht="21" customHeight="1">
      <c r="A47" s="31">
        <v>45</v>
      </c>
      <c r="B47" s="131" t="s">
        <v>882</v>
      </c>
      <c r="C47" s="175" t="s">
        <v>359</v>
      </c>
      <c r="D47" s="33" t="s">
        <v>843</v>
      </c>
      <c r="E47" s="35">
        <v>8.9</v>
      </c>
      <c r="F47" s="35">
        <v>8.9</v>
      </c>
      <c r="G47" s="36" t="s">
        <v>242</v>
      </c>
      <c r="H47" s="123" t="s">
        <v>243</v>
      </c>
      <c r="I47" s="115">
        <v>48</v>
      </c>
      <c r="J47" s="115">
        <v>48</v>
      </c>
      <c r="K47" s="81"/>
      <c r="L47" s="33" t="s">
        <v>359</v>
      </c>
      <c r="M47" s="14" t="s">
        <v>843</v>
      </c>
      <c r="O47" s="14">
        <v>8</v>
      </c>
      <c r="Q47" s="14">
        <f t="shared" si="0"/>
        <v>427.2</v>
      </c>
      <c r="R47" s="127">
        <f t="shared" si="1"/>
        <v>427.2</v>
      </c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178"/>
      <c r="IM47" s="178"/>
      <c r="IN47" s="178"/>
      <c r="IO47" s="178"/>
      <c r="IP47" s="178"/>
      <c r="IQ47" s="178"/>
      <c r="IR47" s="178"/>
      <c r="IS47" s="178"/>
      <c r="IT47" s="178"/>
      <c r="IU47" s="178"/>
      <c r="IV47" s="178"/>
    </row>
    <row r="48" spans="1:256" s="73" customFormat="1" ht="21" customHeight="1">
      <c r="A48" s="84">
        <v>46</v>
      </c>
      <c r="B48" s="47" t="s">
        <v>883</v>
      </c>
      <c r="C48" s="173" t="s">
        <v>362</v>
      </c>
      <c r="D48" s="68" t="s">
        <v>843</v>
      </c>
      <c r="E48" s="70">
        <v>0.03</v>
      </c>
      <c r="F48" s="89">
        <v>0.05</v>
      </c>
      <c r="G48" s="65" t="s">
        <v>242</v>
      </c>
      <c r="H48" s="86" t="s">
        <v>243</v>
      </c>
      <c r="I48" s="98">
        <v>110</v>
      </c>
      <c r="J48" s="98">
        <v>110</v>
      </c>
      <c r="K48" s="85"/>
      <c r="L48" s="68" t="s">
        <v>362</v>
      </c>
      <c r="M48" s="73" t="s">
        <v>843</v>
      </c>
      <c r="Q48" s="73">
        <f t="shared" si="0"/>
        <v>3.3</v>
      </c>
      <c r="R48" s="127">
        <f t="shared" si="1"/>
        <v>5.5</v>
      </c>
    </row>
    <row r="49" spans="1:256" s="73" customFormat="1" ht="21" customHeight="1">
      <c r="A49" s="84">
        <v>47</v>
      </c>
      <c r="B49" s="47" t="s">
        <v>878</v>
      </c>
      <c r="C49" s="173" t="s">
        <v>364</v>
      </c>
      <c r="D49" s="68" t="s">
        <v>843</v>
      </c>
      <c r="E49" s="70">
        <v>2.6</v>
      </c>
      <c r="F49" s="70">
        <v>2.6</v>
      </c>
      <c r="G49" s="65" t="s">
        <v>242</v>
      </c>
      <c r="H49" s="86" t="s">
        <v>243</v>
      </c>
      <c r="I49" s="98">
        <v>42</v>
      </c>
      <c r="J49" s="98">
        <v>42</v>
      </c>
      <c r="K49" s="85"/>
      <c r="L49" s="68" t="s">
        <v>364</v>
      </c>
      <c r="M49" s="73" t="s">
        <v>843</v>
      </c>
      <c r="Q49" s="73">
        <f t="shared" si="0"/>
        <v>109.2</v>
      </c>
      <c r="R49" s="127">
        <f t="shared" si="1"/>
        <v>109.2</v>
      </c>
    </row>
    <row r="50" spans="1:256" s="73" customFormat="1" ht="21" customHeight="1">
      <c r="A50" s="84">
        <v>48</v>
      </c>
      <c r="B50" s="47" t="s">
        <v>881</v>
      </c>
      <c r="C50" s="173" t="s">
        <v>366</v>
      </c>
      <c r="D50" s="68" t="s">
        <v>843</v>
      </c>
      <c r="E50" s="70">
        <v>0.5</v>
      </c>
      <c r="F50" s="70">
        <v>0.5</v>
      </c>
      <c r="G50" s="65" t="s">
        <v>242</v>
      </c>
      <c r="H50" s="86" t="s">
        <v>243</v>
      </c>
      <c r="I50" s="98">
        <v>64</v>
      </c>
      <c r="J50" s="98">
        <v>64</v>
      </c>
      <c r="K50" s="85"/>
      <c r="L50" s="68" t="s">
        <v>366</v>
      </c>
      <c r="M50" s="73" t="s">
        <v>843</v>
      </c>
      <c r="Q50" s="73">
        <f t="shared" si="0"/>
        <v>32</v>
      </c>
      <c r="R50" s="127">
        <f t="shared" si="1"/>
        <v>32</v>
      </c>
    </row>
    <row r="51" spans="1:256" s="73" customFormat="1" ht="21" customHeight="1">
      <c r="A51" s="84">
        <v>49</v>
      </c>
      <c r="B51" s="47" t="s">
        <v>878</v>
      </c>
      <c r="C51" s="173" t="s">
        <v>368</v>
      </c>
      <c r="D51" s="68" t="s">
        <v>843</v>
      </c>
      <c r="E51" s="70">
        <v>1.3</v>
      </c>
      <c r="F51" s="70">
        <v>1.3</v>
      </c>
      <c r="G51" s="65" t="s">
        <v>242</v>
      </c>
      <c r="H51" s="86" t="s">
        <v>243</v>
      </c>
      <c r="I51" s="98">
        <v>2</v>
      </c>
      <c r="J51" s="98">
        <v>2</v>
      </c>
      <c r="K51" s="85"/>
      <c r="L51" s="68" t="s">
        <v>368</v>
      </c>
      <c r="M51" s="73" t="s">
        <v>843</v>
      </c>
      <c r="Q51" s="73">
        <f t="shared" si="0"/>
        <v>2.6</v>
      </c>
      <c r="R51" s="127">
        <f t="shared" si="1"/>
        <v>2.6</v>
      </c>
    </row>
    <row r="52" spans="1:256" s="73" customFormat="1" ht="21" customHeight="1">
      <c r="A52" s="84">
        <v>50</v>
      </c>
      <c r="B52" s="47" t="s">
        <v>884</v>
      </c>
      <c r="C52" s="173" t="s">
        <v>371</v>
      </c>
      <c r="D52" s="68" t="s">
        <v>843</v>
      </c>
      <c r="E52" s="70">
        <v>0.5</v>
      </c>
      <c r="F52" s="70">
        <v>0.5</v>
      </c>
      <c r="G52" s="65" t="s">
        <v>242</v>
      </c>
      <c r="H52" s="86" t="s">
        <v>243</v>
      </c>
      <c r="I52" s="98">
        <v>36</v>
      </c>
      <c r="J52" s="98">
        <v>36</v>
      </c>
      <c r="K52" s="85"/>
      <c r="L52" s="68" t="s">
        <v>371</v>
      </c>
      <c r="M52" s="73" t="s">
        <v>843</v>
      </c>
      <c r="Q52" s="73">
        <f t="shared" si="0"/>
        <v>18</v>
      </c>
      <c r="R52" s="127">
        <f t="shared" si="1"/>
        <v>18</v>
      </c>
    </row>
    <row r="53" spans="1:256" s="73" customFormat="1" ht="21" customHeight="1">
      <c r="A53" s="84">
        <v>51</v>
      </c>
      <c r="B53" s="47" t="s">
        <v>884</v>
      </c>
      <c r="C53" s="173" t="s">
        <v>373</v>
      </c>
      <c r="D53" s="68" t="s">
        <v>843</v>
      </c>
      <c r="E53" s="70">
        <v>0.3</v>
      </c>
      <c r="F53" s="70">
        <v>0.3</v>
      </c>
      <c r="G53" s="65" t="s">
        <v>242</v>
      </c>
      <c r="H53" s="86" t="s">
        <v>243</v>
      </c>
      <c r="I53" s="98">
        <v>28</v>
      </c>
      <c r="J53" s="98">
        <v>28</v>
      </c>
      <c r="K53" s="85"/>
      <c r="L53" s="68" t="s">
        <v>373</v>
      </c>
      <c r="M53" s="73" t="s">
        <v>843</v>
      </c>
      <c r="Q53" s="73">
        <f t="shared" si="0"/>
        <v>8.4</v>
      </c>
      <c r="R53" s="127">
        <f t="shared" si="1"/>
        <v>8.4</v>
      </c>
    </row>
    <row r="54" spans="1:256" s="14" customFormat="1" ht="21" customHeight="1">
      <c r="A54" s="31">
        <v>52</v>
      </c>
      <c r="B54" s="131" t="s">
        <v>878</v>
      </c>
      <c r="C54" s="175" t="s">
        <v>375</v>
      </c>
      <c r="D54" s="33" t="s">
        <v>843</v>
      </c>
      <c r="E54" s="35">
        <v>10.6</v>
      </c>
      <c r="F54" s="35">
        <v>10.6</v>
      </c>
      <c r="G54" s="36" t="s">
        <v>242</v>
      </c>
      <c r="H54" s="123" t="s">
        <v>243</v>
      </c>
      <c r="I54" s="115">
        <v>38</v>
      </c>
      <c r="J54" s="115">
        <v>38</v>
      </c>
      <c r="K54" s="81"/>
      <c r="L54" s="33" t="s">
        <v>375</v>
      </c>
      <c r="M54" s="14" t="s">
        <v>843</v>
      </c>
      <c r="O54" s="14">
        <v>9</v>
      </c>
      <c r="Q54" s="14">
        <f t="shared" si="0"/>
        <v>402.8</v>
      </c>
      <c r="R54" s="127">
        <f t="shared" si="1"/>
        <v>402.8</v>
      </c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3"/>
      <c r="IF54" s="43"/>
      <c r="IG54" s="43"/>
      <c r="IH54" s="43"/>
      <c r="II54" s="43"/>
      <c r="IJ54" s="43"/>
      <c r="IK54" s="43"/>
      <c r="IL54" s="178"/>
      <c r="IM54" s="178"/>
      <c r="IN54" s="178"/>
      <c r="IO54" s="178"/>
      <c r="IP54" s="178"/>
      <c r="IQ54" s="178"/>
      <c r="IR54" s="178"/>
      <c r="IS54" s="178"/>
      <c r="IT54" s="178"/>
      <c r="IU54" s="178"/>
      <c r="IV54" s="178"/>
    </row>
    <row r="55" spans="1:256" s="73" customFormat="1" ht="21" customHeight="1">
      <c r="A55" s="84">
        <v>53</v>
      </c>
      <c r="B55" s="47" t="s">
        <v>885</v>
      </c>
      <c r="C55" s="173" t="s">
        <v>378</v>
      </c>
      <c r="D55" s="68" t="s">
        <v>843</v>
      </c>
      <c r="E55" s="70">
        <v>3</v>
      </c>
      <c r="F55" s="70">
        <v>3</v>
      </c>
      <c r="G55" s="65" t="s">
        <v>242</v>
      </c>
      <c r="H55" s="86" t="s">
        <v>243</v>
      </c>
      <c r="I55" s="98">
        <v>40</v>
      </c>
      <c r="J55" s="98">
        <v>40</v>
      </c>
      <c r="K55" s="85"/>
      <c r="L55" s="68" t="s">
        <v>378</v>
      </c>
      <c r="M55" s="73" t="s">
        <v>843</v>
      </c>
      <c r="Q55" s="73">
        <f t="shared" si="0"/>
        <v>120</v>
      </c>
      <c r="R55" s="127">
        <f t="shared" si="1"/>
        <v>120</v>
      </c>
    </row>
    <row r="56" spans="1:256" s="73" customFormat="1" ht="21" customHeight="1">
      <c r="A56" s="84">
        <v>54</v>
      </c>
      <c r="B56" s="47" t="s">
        <v>881</v>
      </c>
      <c r="C56" s="173" t="s">
        <v>380</v>
      </c>
      <c r="D56" s="68" t="s">
        <v>843</v>
      </c>
      <c r="E56" s="70">
        <v>0.02</v>
      </c>
      <c r="F56" s="89">
        <v>0.04</v>
      </c>
      <c r="G56" s="65" t="s">
        <v>242</v>
      </c>
      <c r="H56" s="86" t="s">
        <v>243</v>
      </c>
      <c r="I56" s="98">
        <v>20</v>
      </c>
      <c r="J56" s="98">
        <v>20</v>
      </c>
      <c r="K56" s="85"/>
      <c r="L56" s="68" t="s">
        <v>380</v>
      </c>
      <c r="M56" s="73" t="s">
        <v>843</v>
      </c>
      <c r="Q56" s="73">
        <f t="shared" si="0"/>
        <v>0.4</v>
      </c>
      <c r="R56" s="127">
        <f t="shared" si="1"/>
        <v>0.8</v>
      </c>
    </row>
    <row r="57" spans="1:256" s="73" customFormat="1" ht="21" customHeight="1">
      <c r="A57" s="84">
        <v>55</v>
      </c>
      <c r="B57" s="47" t="s">
        <v>878</v>
      </c>
      <c r="C57" s="173" t="s">
        <v>382</v>
      </c>
      <c r="D57" s="68" t="s">
        <v>843</v>
      </c>
      <c r="E57" s="70">
        <v>1.6</v>
      </c>
      <c r="F57" s="89">
        <v>1.5</v>
      </c>
      <c r="G57" s="65" t="s">
        <v>242</v>
      </c>
      <c r="H57" s="86" t="s">
        <v>243</v>
      </c>
      <c r="I57" s="98">
        <v>56</v>
      </c>
      <c r="J57" s="98">
        <v>56</v>
      </c>
      <c r="K57" s="85"/>
      <c r="L57" s="68" t="s">
        <v>382</v>
      </c>
      <c r="M57" s="73" t="s">
        <v>843</v>
      </c>
      <c r="Q57" s="73">
        <f t="shared" si="0"/>
        <v>89.6</v>
      </c>
      <c r="R57" s="127">
        <f t="shared" si="1"/>
        <v>84</v>
      </c>
    </row>
    <row r="58" spans="1:256" s="14" customFormat="1" ht="21" customHeight="1">
      <c r="A58" s="31">
        <v>56</v>
      </c>
      <c r="B58" s="131" t="s">
        <v>886</v>
      </c>
      <c r="C58" s="175" t="s">
        <v>385</v>
      </c>
      <c r="D58" s="33" t="s">
        <v>843</v>
      </c>
      <c r="E58" s="35">
        <v>10.199999999999999</v>
      </c>
      <c r="F58" s="35">
        <v>10.199999999999999</v>
      </c>
      <c r="G58" s="36" t="s">
        <v>242</v>
      </c>
      <c r="H58" s="123" t="s">
        <v>243</v>
      </c>
      <c r="I58" s="115">
        <v>59</v>
      </c>
      <c r="J58" s="115">
        <v>59</v>
      </c>
      <c r="K58" s="81"/>
      <c r="L58" s="33" t="s">
        <v>385</v>
      </c>
      <c r="M58" s="14" t="s">
        <v>843</v>
      </c>
      <c r="O58" s="14">
        <v>10</v>
      </c>
      <c r="Q58" s="14">
        <f t="shared" si="0"/>
        <v>601.79999999999995</v>
      </c>
      <c r="R58" s="127">
        <f t="shared" si="1"/>
        <v>601.79999999999995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  <c r="HK58" s="43"/>
      <c r="HL58" s="43"/>
      <c r="HM58" s="43"/>
      <c r="HN58" s="43"/>
      <c r="HO58" s="43"/>
      <c r="HP58" s="43"/>
      <c r="HQ58" s="43"/>
      <c r="HR58" s="43"/>
      <c r="HS58" s="43"/>
      <c r="HT58" s="43"/>
      <c r="HU58" s="43"/>
      <c r="HV58" s="43"/>
      <c r="HW58" s="43"/>
      <c r="HX58" s="43"/>
      <c r="HY58" s="43"/>
      <c r="HZ58" s="43"/>
      <c r="IA58" s="43"/>
      <c r="IB58" s="43"/>
      <c r="IC58" s="43"/>
      <c r="ID58" s="43"/>
      <c r="IE58" s="43"/>
      <c r="IF58" s="43"/>
      <c r="IG58" s="43"/>
      <c r="IH58" s="43"/>
      <c r="II58" s="43"/>
      <c r="IJ58" s="43"/>
      <c r="IK58" s="43"/>
      <c r="IL58" s="178"/>
      <c r="IM58" s="178"/>
      <c r="IN58" s="178"/>
      <c r="IO58" s="178"/>
      <c r="IP58" s="178"/>
      <c r="IQ58" s="178"/>
      <c r="IR58" s="178"/>
      <c r="IS58" s="178"/>
      <c r="IT58" s="178"/>
      <c r="IU58" s="178"/>
      <c r="IV58" s="178"/>
    </row>
    <row r="59" spans="1:256" s="14" customFormat="1" ht="21" customHeight="1">
      <c r="A59" s="31">
        <v>57</v>
      </c>
      <c r="B59" s="131" t="s">
        <v>878</v>
      </c>
      <c r="C59" s="175" t="s">
        <v>387</v>
      </c>
      <c r="D59" s="33" t="s">
        <v>843</v>
      </c>
      <c r="E59" s="35">
        <v>3</v>
      </c>
      <c r="F59" s="35">
        <v>3</v>
      </c>
      <c r="G59" s="36" t="s">
        <v>242</v>
      </c>
      <c r="H59" s="123" t="s">
        <v>243</v>
      </c>
      <c r="I59" s="115">
        <v>70</v>
      </c>
      <c r="J59" s="115">
        <v>70</v>
      </c>
      <c r="K59" s="81"/>
      <c r="L59" s="33" t="s">
        <v>387</v>
      </c>
      <c r="M59" s="14" t="s">
        <v>843</v>
      </c>
      <c r="O59" s="14">
        <v>11</v>
      </c>
      <c r="Q59" s="14">
        <f t="shared" si="0"/>
        <v>210</v>
      </c>
      <c r="R59" s="127">
        <f t="shared" si="1"/>
        <v>210</v>
      </c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178"/>
      <c r="IM59" s="178"/>
      <c r="IN59" s="178"/>
      <c r="IO59" s="178"/>
      <c r="IP59" s="178"/>
      <c r="IQ59" s="178"/>
      <c r="IR59" s="178"/>
      <c r="IS59" s="178"/>
      <c r="IT59" s="178"/>
      <c r="IU59" s="178"/>
      <c r="IV59" s="178"/>
    </row>
    <row r="60" spans="1:256" s="14" customFormat="1" ht="21" customHeight="1">
      <c r="A60" s="31">
        <v>58</v>
      </c>
      <c r="B60" s="131" t="s">
        <v>887</v>
      </c>
      <c r="C60" s="175" t="s">
        <v>390</v>
      </c>
      <c r="D60" s="33" t="s">
        <v>843</v>
      </c>
      <c r="E60" s="35">
        <v>5.3</v>
      </c>
      <c r="F60" s="35">
        <v>5.3</v>
      </c>
      <c r="G60" s="36" t="s">
        <v>242</v>
      </c>
      <c r="H60" s="123" t="s">
        <v>243</v>
      </c>
      <c r="I60" s="115">
        <v>40</v>
      </c>
      <c r="J60" s="115">
        <v>40</v>
      </c>
      <c r="K60" s="81"/>
      <c r="L60" s="33" t="s">
        <v>390</v>
      </c>
      <c r="M60" s="14" t="s">
        <v>843</v>
      </c>
      <c r="O60" s="14">
        <v>12</v>
      </c>
      <c r="Q60" s="14">
        <f t="shared" si="0"/>
        <v>212</v>
      </c>
      <c r="R60" s="127">
        <f t="shared" si="1"/>
        <v>212</v>
      </c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178"/>
      <c r="IM60" s="178"/>
      <c r="IN60" s="178"/>
      <c r="IO60" s="178"/>
      <c r="IP60" s="178"/>
      <c r="IQ60" s="178"/>
      <c r="IR60" s="178"/>
      <c r="IS60" s="178"/>
      <c r="IT60" s="178"/>
      <c r="IU60" s="178"/>
      <c r="IV60" s="178"/>
    </row>
    <row r="61" spans="1:256" s="14" customFormat="1" ht="21" customHeight="1">
      <c r="A61" s="31">
        <v>59</v>
      </c>
      <c r="B61" s="131" t="s">
        <v>878</v>
      </c>
      <c r="C61" s="175" t="s">
        <v>392</v>
      </c>
      <c r="D61" s="33" t="s">
        <v>843</v>
      </c>
      <c r="E61" s="35">
        <v>4.5</v>
      </c>
      <c r="F61" s="35">
        <v>4.5</v>
      </c>
      <c r="G61" s="36" t="s">
        <v>242</v>
      </c>
      <c r="H61" s="123" t="s">
        <v>243</v>
      </c>
      <c r="I61" s="115">
        <v>34</v>
      </c>
      <c r="J61" s="115">
        <v>34</v>
      </c>
      <c r="K61" s="81"/>
      <c r="L61" s="33" t="s">
        <v>392</v>
      </c>
      <c r="M61" s="14" t="s">
        <v>843</v>
      </c>
      <c r="O61" s="14">
        <v>13</v>
      </c>
      <c r="Q61" s="14">
        <f t="shared" si="0"/>
        <v>153</v>
      </c>
      <c r="R61" s="127">
        <f t="shared" si="1"/>
        <v>153</v>
      </c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178"/>
      <c r="IM61" s="178"/>
      <c r="IN61" s="178"/>
      <c r="IO61" s="178"/>
      <c r="IP61" s="178"/>
      <c r="IQ61" s="178"/>
      <c r="IR61" s="178"/>
      <c r="IS61" s="178"/>
      <c r="IT61" s="178"/>
      <c r="IU61" s="178"/>
      <c r="IV61" s="178"/>
    </row>
    <row r="62" spans="1:256" s="14" customFormat="1" ht="21" customHeight="1">
      <c r="A62" s="31">
        <v>60</v>
      </c>
      <c r="B62" s="131" t="s">
        <v>888</v>
      </c>
      <c r="C62" s="175" t="s">
        <v>395</v>
      </c>
      <c r="D62" s="33" t="s">
        <v>845</v>
      </c>
      <c r="E62" s="35">
        <v>25</v>
      </c>
      <c r="F62" s="35">
        <v>26.4</v>
      </c>
      <c r="G62" s="36" t="s">
        <v>242</v>
      </c>
      <c r="H62" s="123" t="s">
        <v>243</v>
      </c>
      <c r="I62" s="115">
        <v>10</v>
      </c>
      <c r="J62" s="115">
        <v>10</v>
      </c>
      <c r="K62" s="81"/>
      <c r="L62" s="33" t="s">
        <v>395</v>
      </c>
      <c r="M62" s="14" t="s">
        <v>845</v>
      </c>
      <c r="N62" s="110"/>
      <c r="O62" s="14">
        <v>14</v>
      </c>
      <c r="Q62" s="14">
        <f t="shared" si="0"/>
        <v>250</v>
      </c>
      <c r="R62" s="127">
        <f t="shared" si="1"/>
        <v>264</v>
      </c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178"/>
      <c r="IM62" s="178"/>
      <c r="IN62" s="178"/>
      <c r="IO62" s="178"/>
      <c r="IP62" s="178"/>
      <c r="IQ62" s="178"/>
      <c r="IR62" s="178"/>
      <c r="IS62" s="178"/>
      <c r="IT62" s="178"/>
      <c r="IU62" s="178"/>
      <c r="IV62" s="178"/>
    </row>
    <row r="63" spans="1:256" s="73" customFormat="1" ht="21" customHeight="1">
      <c r="A63" s="84">
        <v>61</v>
      </c>
      <c r="B63" s="47" t="s">
        <v>889</v>
      </c>
      <c r="C63" s="173" t="s">
        <v>398</v>
      </c>
      <c r="D63" s="68" t="s">
        <v>843</v>
      </c>
      <c r="E63" s="70">
        <v>3.6</v>
      </c>
      <c r="F63" s="70">
        <v>3.6</v>
      </c>
      <c r="G63" s="65" t="s">
        <v>242</v>
      </c>
      <c r="H63" s="86" t="s">
        <v>243</v>
      </c>
      <c r="I63" s="98">
        <v>24</v>
      </c>
      <c r="J63" s="98">
        <v>24</v>
      </c>
      <c r="K63" s="85"/>
      <c r="L63" s="68" t="s">
        <v>398</v>
      </c>
      <c r="M63" s="73" t="s">
        <v>843</v>
      </c>
      <c r="Q63" s="73">
        <f t="shared" si="0"/>
        <v>86.4</v>
      </c>
      <c r="R63" s="127">
        <f t="shared" si="1"/>
        <v>86.4</v>
      </c>
    </row>
    <row r="64" spans="1:256" s="14" customFormat="1" ht="21" customHeight="1">
      <c r="A64" s="31">
        <v>62</v>
      </c>
      <c r="B64" s="131" t="s">
        <v>890</v>
      </c>
      <c r="C64" s="175" t="s">
        <v>401</v>
      </c>
      <c r="D64" s="33" t="s">
        <v>845</v>
      </c>
      <c r="E64" s="35">
        <v>135</v>
      </c>
      <c r="F64" s="35">
        <v>136</v>
      </c>
      <c r="G64" s="36" t="s">
        <v>242</v>
      </c>
      <c r="H64" s="123" t="s">
        <v>243</v>
      </c>
      <c r="I64" s="115">
        <v>10</v>
      </c>
      <c r="J64" s="115">
        <v>10</v>
      </c>
      <c r="K64" s="81"/>
      <c r="L64" s="33" t="s">
        <v>401</v>
      </c>
      <c r="M64" s="14" t="s">
        <v>845</v>
      </c>
      <c r="N64" s="110"/>
      <c r="O64" s="14">
        <v>15</v>
      </c>
      <c r="Q64" s="14">
        <f t="shared" si="0"/>
        <v>1350</v>
      </c>
      <c r="R64" s="127">
        <f t="shared" si="1"/>
        <v>1360</v>
      </c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  <c r="HK64" s="43"/>
      <c r="HL64" s="43"/>
      <c r="HM64" s="43"/>
      <c r="HN64" s="43"/>
      <c r="HO64" s="43"/>
      <c r="HP64" s="43"/>
      <c r="HQ64" s="43"/>
      <c r="HR64" s="43"/>
      <c r="HS64" s="43"/>
      <c r="HT64" s="43"/>
      <c r="HU64" s="43"/>
      <c r="HV64" s="43"/>
      <c r="HW64" s="43"/>
      <c r="HX64" s="43"/>
      <c r="HY64" s="43"/>
      <c r="HZ64" s="43"/>
      <c r="IA64" s="43"/>
      <c r="IB64" s="43"/>
      <c r="IC64" s="43"/>
      <c r="ID64" s="43"/>
      <c r="IE64" s="43"/>
      <c r="IF64" s="43"/>
      <c r="IG64" s="43"/>
      <c r="IH64" s="43"/>
      <c r="II64" s="43"/>
      <c r="IJ64" s="43"/>
      <c r="IK64" s="43"/>
      <c r="IL64" s="178"/>
      <c r="IM64" s="178"/>
      <c r="IN64" s="178"/>
      <c r="IO64" s="178"/>
      <c r="IP64" s="178"/>
      <c r="IQ64" s="178"/>
      <c r="IR64" s="178"/>
      <c r="IS64" s="178"/>
      <c r="IT64" s="178"/>
      <c r="IU64" s="178"/>
      <c r="IV64" s="178"/>
    </row>
    <row r="65" spans="1:256" s="73" customFormat="1" ht="21" customHeight="1">
      <c r="A65" s="84">
        <v>63</v>
      </c>
      <c r="B65" s="47" t="s">
        <v>884</v>
      </c>
      <c r="C65" s="173" t="s">
        <v>403</v>
      </c>
      <c r="D65" s="68" t="s">
        <v>843</v>
      </c>
      <c r="E65" s="70">
        <v>0.5</v>
      </c>
      <c r="F65" s="70">
        <v>0.5</v>
      </c>
      <c r="G65" s="144" t="s">
        <v>891</v>
      </c>
      <c r="H65" s="86" t="s">
        <v>243</v>
      </c>
      <c r="I65" s="98">
        <v>34</v>
      </c>
      <c r="J65" s="98">
        <v>34</v>
      </c>
      <c r="K65" s="85"/>
      <c r="L65" s="68" t="s">
        <v>403</v>
      </c>
      <c r="M65" s="73" t="s">
        <v>843</v>
      </c>
      <c r="Q65" s="73">
        <f t="shared" si="0"/>
        <v>17</v>
      </c>
      <c r="R65" s="127">
        <f t="shared" si="1"/>
        <v>17</v>
      </c>
    </row>
    <row r="66" spans="1:256" s="73" customFormat="1" ht="21" customHeight="1">
      <c r="A66" s="84">
        <v>64</v>
      </c>
      <c r="B66" s="47" t="s">
        <v>878</v>
      </c>
      <c r="C66" s="173" t="s">
        <v>406</v>
      </c>
      <c r="D66" s="68" t="s">
        <v>843</v>
      </c>
      <c r="E66" s="70">
        <v>1.8</v>
      </c>
      <c r="F66" s="70">
        <v>1.8</v>
      </c>
      <c r="G66" s="144" t="s">
        <v>891</v>
      </c>
      <c r="H66" s="86" t="s">
        <v>243</v>
      </c>
      <c r="I66" s="98">
        <v>42</v>
      </c>
      <c r="J66" s="98">
        <v>42</v>
      </c>
      <c r="K66" s="85"/>
      <c r="L66" s="68" t="s">
        <v>406</v>
      </c>
      <c r="M66" s="73" t="s">
        <v>843</v>
      </c>
      <c r="Q66" s="73">
        <f t="shared" si="0"/>
        <v>75.599999999999994</v>
      </c>
      <c r="R66" s="127">
        <f t="shared" si="1"/>
        <v>75.599999999999994</v>
      </c>
    </row>
    <row r="67" spans="1:256" s="73" customFormat="1" ht="21" customHeight="1">
      <c r="A67" s="84">
        <v>65</v>
      </c>
      <c r="B67" s="47" t="s">
        <v>866</v>
      </c>
      <c r="C67" s="173" t="s">
        <v>408</v>
      </c>
      <c r="D67" s="68" t="s">
        <v>843</v>
      </c>
      <c r="E67" s="70">
        <v>0.7</v>
      </c>
      <c r="F67" s="70">
        <v>0.7</v>
      </c>
      <c r="G67" s="144" t="s">
        <v>891</v>
      </c>
      <c r="H67" s="86" t="s">
        <v>243</v>
      </c>
      <c r="I67" s="98">
        <v>20</v>
      </c>
      <c r="J67" s="98">
        <v>20</v>
      </c>
      <c r="K67" s="85"/>
      <c r="L67" s="68" t="s">
        <v>408</v>
      </c>
      <c r="M67" s="73" t="s">
        <v>843</v>
      </c>
      <c r="Q67" s="73">
        <f t="shared" si="0"/>
        <v>14</v>
      </c>
      <c r="R67" s="127">
        <f t="shared" si="1"/>
        <v>14</v>
      </c>
    </row>
    <row r="68" spans="1:256" s="73" customFormat="1" ht="21" customHeight="1">
      <c r="A68" s="84">
        <v>66</v>
      </c>
      <c r="B68" s="47" t="s">
        <v>876</v>
      </c>
      <c r="C68" s="173" t="s">
        <v>410</v>
      </c>
      <c r="D68" s="68" t="s">
        <v>843</v>
      </c>
      <c r="E68" s="70">
        <v>0.6</v>
      </c>
      <c r="F68" s="70">
        <v>0.6</v>
      </c>
      <c r="G68" s="144" t="s">
        <v>891</v>
      </c>
      <c r="H68" s="86" t="s">
        <v>243</v>
      </c>
      <c r="I68" s="98">
        <v>54</v>
      </c>
      <c r="J68" s="98">
        <v>54</v>
      </c>
      <c r="K68" s="85"/>
      <c r="L68" s="68" t="s">
        <v>410</v>
      </c>
      <c r="M68" s="73" t="s">
        <v>843</v>
      </c>
      <c r="Q68" s="73">
        <f t="shared" si="0"/>
        <v>32.4</v>
      </c>
      <c r="R68" s="127">
        <f t="shared" si="1"/>
        <v>32.4</v>
      </c>
    </row>
    <row r="69" spans="1:256" s="73" customFormat="1" ht="21" customHeight="1">
      <c r="A69" s="84">
        <v>67</v>
      </c>
      <c r="B69" s="47" t="s">
        <v>881</v>
      </c>
      <c r="C69" s="173" t="s">
        <v>412</v>
      </c>
      <c r="D69" s="68" t="s">
        <v>843</v>
      </c>
      <c r="E69" s="70">
        <v>8.9999999999999993E-3</v>
      </c>
      <c r="F69" s="70">
        <v>8.9999999999999993E-3</v>
      </c>
      <c r="G69" s="144" t="s">
        <v>891</v>
      </c>
      <c r="H69" s="86" t="s">
        <v>243</v>
      </c>
      <c r="I69" s="98">
        <v>86</v>
      </c>
      <c r="J69" s="98">
        <v>86</v>
      </c>
      <c r="K69" s="85"/>
      <c r="L69" s="68" t="s">
        <v>412</v>
      </c>
      <c r="M69" s="73" t="s">
        <v>843</v>
      </c>
      <c r="Q69" s="73">
        <f t="shared" si="0"/>
        <v>0.77400000000000002</v>
      </c>
      <c r="R69" s="127">
        <f t="shared" si="1"/>
        <v>0.77400000000000002</v>
      </c>
    </row>
    <row r="70" spans="1:256" s="73" customFormat="1" ht="21" customHeight="1">
      <c r="A70" s="84">
        <v>68</v>
      </c>
      <c r="B70" s="47" t="s">
        <v>892</v>
      </c>
      <c r="C70" s="173" t="s">
        <v>415</v>
      </c>
      <c r="D70" s="68" t="s">
        <v>843</v>
      </c>
      <c r="E70" s="70">
        <v>1.6</v>
      </c>
      <c r="F70" s="70">
        <v>1.6</v>
      </c>
      <c r="G70" s="144" t="s">
        <v>891</v>
      </c>
      <c r="H70" s="86" t="s">
        <v>243</v>
      </c>
      <c r="I70" s="98">
        <v>42</v>
      </c>
      <c r="J70" s="98">
        <v>42</v>
      </c>
      <c r="K70" s="85"/>
      <c r="L70" s="68" t="s">
        <v>415</v>
      </c>
      <c r="M70" s="73" t="s">
        <v>843</v>
      </c>
      <c r="Q70" s="73">
        <f t="shared" ref="Q70:Q133" si="2">E70*I70</f>
        <v>67.2</v>
      </c>
      <c r="R70" s="127">
        <f t="shared" ref="R70:R133" si="3">F70*J70</f>
        <v>67.2</v>
      </c>
    </row>
    <row r="71" spans="1:256" s="73" customFormat="1" ht="21" customHeight="1">
      <c r="A71" s="84">
        <v>69</v>
      </c>
      <c r="B71" s="47" t="s">
        <v>893</v>
      </c>
      <c r="C71" s="173" t="s">
        <v>418</v>
      </c>
      <c r="D71" s="68" t="s">
        <v>843</v>
      </c>
      <c r="E71" s="70">
        <v>0.2</v>
      </c>
      <c r="F71" s="70">
        <v>0.2</v>
      </c>
      <c r="G71" s="144" t="s">
        <v>891</v>
      </c>
      <c r="H71" s="86" t="s">
        <v>243</v>
      </c>
      <c r="I71" s="98">
        <v>58</v>
      </c>
      <c r="J71" s="98">
        <v>58</v>
      </c>
      <c r="K71" s="85"/>
      <c r="L71" s="68" t="s">
        <v>418</v>
      </c>
      <c r="M71" s="73" t="s">
        <v>843</v>
      </c>
      <c r="Q71" s="73">
        <f t="shared" si="2"/>
        <v>11.6</v>
      </c>
      <c r="R71" s="127">
        <f t="shared" si="3"/>
        <v>11.6</v>
      </c>
    </row>
    <row r="72" spans="1:256" s="73" customFormat="1" ht="21" customHeight="1">
      <c r="A72" s="84">
        <v>70</v>
      </c>
      <c r="B72" s="47" t="s">
        <v>894</v>
      </c>
      <c r="C72" s="173" t="s">
        <v>421</v>
      </c>
      <c r="D72" s="68" t="s">
        <v>843</v>
      </c>
      <c r="E72" s="70">
        <v>0.02</v>
      </c>
      <c r="F72" s="70">
        <v>0.02</v>
      </c>
      <c r="G72" s="144" t="s">
        <v>891</v>
      </c>
      <c r="H72" s="86" t="s">
        <v>243</v>
      </c>
      <c r="I72" s="98">
        <v>48</v>
      </c>
      <c r="J72" s="98">
        <v>48</v>
      </c>
      <c r="K72" s="85"/>
      <c r="L72" s="68" t="s">
        <v>421</v>
      </c>
      <c r="M72" s="73" t="s">
        <v>843</v>
      </c>
      <c r="Q72" s="73">
        <f t="shared" si="2"/>
        <v>0.96</v>
      </c>
      <c r="R72" s="127">
        <f t="shared" si="3"/>
        <v>0.96</v>
      </c>
    </row>
    <row r="73" spans="1:256" s="73" customFormat="1" ht="21" customHeight="1">
      <c r="A73" s="84">
        <v>71</v>
      </c>
      <c r="B73" s="47" t="s">
        <v>895</v>
      </c>
      <c r="C73" s="173" t="s">
        <v>424</v>
      </c>
      <c r="D73" s="68" t="s">
        <v>843</v>
      </c>
      <c r="E73" s="70">
        <v>0.03</v>
      </c>
      <c r="F73" s="70">
        <v>0.03</v>
      </c>
      <c r="G73" s="144" t="s">
        <v>891</v>
      </c>
      <c r="H73" s="86" t="s">
        <v>243</v>
      </c>
      <c r="I73" s="98">
        <v>38</v>
      </c>
      <c r="J73" s="98">
        <v>38</v>
      </c>
      <c r="K73" s="85"/>
      <c r="L73" s="68" t="s">
        <v>424</v>
      </c>
      <c r="M73" s="73" t="s">
        <v>843</v>
      </c>
      <c r="Q73" s="73">
        <f t="shared" si="2"/>
        <v>1.1399999999999999</v>
      </c>
      <c r="R73" s="127">
        <f t="shared" si="3"/>
        <v>1.1399999999999999</v>
      </c>
    </row>
    <row r="74" spans="1:256" s="73" customFormat="1" ht="21" customHeight="1">
      <c r="A74" s="84">
        <v>72</v>
      </c>
      <c r="B74" s="47" t="s">
        <v>896</v>
      </c>
      <c r="C74" s="173" t="s">
        <v>427</v>
      </c>
      <c r="D74" s="68" t="s">
        <v>843</v>
      </c>
      <c r="E74" s="70">
        <v>1</v>
      </c>
      <c r="F74" s="70">
        <v>1</v>
      </c>
      <c r="G74" s="144" t="s">
        <v>891</v>
      </c>
      <c r="H74" s="86" t="s">
        <v>243</v>
      </c>
      <c r="I74" s="98">
        <v>40</v>
      </c>
      <c r="J74" s="98">
        <v>40</v>
      </c>
      <c r="K74" s="85"/>
      <c r="L74" s="68" t="s">
        <v>427</v>
      </c>
      <c r="M74" s="73" t="s">
        <v>843</v>
      </c>
      <c r="Q74" s="73">
        <f t="shared" si="2"/>
        <v>40</v>
      </c>
      <c r="R74" s="127">
        <f t="shared" si="3"/>
        <v>40</v>
      </c>
    </row>
    <row r="75" spans="1:256" s="73" customFormat="1" ht="21" customHeight="1">
      <c r="A75" s="84">
        <v>73</v>
      </c>
      <c r="B75" s="47" t="s">
        <v>897</v>
      </c>
      <c r="C75" s="173" t="s">
        <v>430</v>
      </c>
      <c r="D75" s="68" t="s">
        <v>843</v>
      </c>
      <c r="E75" s="70">
        <v>0.05</v>
      </c>
      <c r="F75" s="70">
        <v>0.05</v>
      </c>
      <c r="G75" s="144" t="s">
        <v>891</v>
      </c>
      <c r="H75" s="86" t="s">
        <v>243</v>
      </c>
      <c r="I75" s="98">
        <v>24</v>
      </c>
      <c r="J75" s="98">
        <v>24</v>
      </c>
      <c r="K75" s="85"/>
      <c r="L75" s="68" t="s">
        <v>430</v>
      </c>
      <c r="M75" s="73" t="s">
        <v>843</v>
      </c>
      <c r="Q75" s="73">
        <f t="shared" si="2"/>
        <v>1.2</v>
      </c>
      <c r="R75" s="127">
        <f t="shared" si="3"/>
        <v>1.2</v>
      </c>
    </row>
    <row r="76" spans="1:256" s="73" customFormat="1" ht="21" customHeight="1">
      <c r="A76" s="84">
        <v>74</v>
      </c>
      <c r="B76" s="47" t="s">
        <v>898</v>
      </c>
      <c r="C76" s="173" t="s">
        <v>433</v>
      </c>
      <c r="D76" s="68" t="s">
        <v>843</v>
      </c>
      <c r="E76" s="70">
        <v>5</v>
      </c>
      <c r="F76" s="70">
        <v>5</v>
      </c>
      <c r="G76" s="65" t="s">
        <v>296</v>
      </c>
      <c r="H76" s="86" t="s">
        <v>243</v>
      </c>
      <c r="I76" s="98">
        <v>18</v>
      </c>
      <c r="J76" s="98">
        <v>18</v>
      </c>
      <c r="K76" s="85"/>
      <c r="L76" s="68" t="s">
        <v>433</v>
      </c>
      <c r="M76" s="73" t="s">
        <v>843</v>
      </c>
      <c r="Q76" s="73">
        <f t="shared" si="2"/>
        <v>90</v>
      </c>
      <c r="R76" s="127">
        <f t="shared" si="3"/>
        <v>90</v>
      </c>
    </row>
    <row r="77" spans="1:256" s="73" customFormat="1" ht="21" customHeight="1">
      <c r="A77" s="84">
        <v>75</v>
      </c>
      <c r="B77" s="47" t="s">
        <v>899</v>
      </c>
      <c r="C77" s="173" t="s">
        <v>436</v>
      </c>
      <c r="D77" s="68" t="s">
        <v>843</v>
      </c>
      <c r="E77" s="70">
        <v>0.05</v>
      </c>
      <c r="F77" s="89">
        <v>0.1</v>
      </c>
      <c r="G77" s="65" t="s">
        <v>242</v>
      </c>
      <c r="H77" s="86" t="s">
        <v>243</v>
      </c>
      <c r="I77" s="98">
        <v>20</v>
      </c>
      <c r="J77" s="98">
        <v>20</v>
      </c>
      <c r="K77" s="85"/>
      <c r="L77" s="68" t="s">
        <v>436</v>
      </c>
      <c r="M77" s="73" t="s">
        <v>843</v>
      </c>
      <c r="Q77" s="73">
        <f t="shared" si="2"/>
        <v>1</v>
      </c>
      <c r="R77" s="127">
        <f t="shared" si="3"/>
        <v>2</v>
      </c>
    </row>
    <row r="78" spans="1:256" s="73" customFormat="1" ht="21" customHeight="1">
      <c r="A78" s="84">
        <v>76</v>
      </c>
      <c r="B78" s="47" t="s">
        <v>900</v>
      </c>
      <c r="C78" s="173" t="s">
        <v>439</v>
      </c>
      <c r="D78" s="68" t="s">
        <v>843</v>
      </c>
      <c r="E78" s="70">
        <v>7.0000000000000007E-2</v>
      </c>
      <c r="F78" s="118">
        <v>7.4999999999999997E-2</v>
      </c>
      <c r="G78" s="65" t="s">
        <v>242</v>
      </c>
      <c r="H78" s="86" t="s">
        <v>243</v>
      </c>
      <c r="I78" s="98">
        <v>14</v>
      </c>
      <c r="J78" s="98">
        <v>14</v>
      </c>
      <c r="K78" s="85"/>
      <c r="L78" s="68" t="s">
        <v>439</v>
      </c>
      <c r="M78" s="73" t="s">
        <v>843</v>
      </c>
      <c r="Q78" s="73">
        <f t="shared" si="2"/>
        <v>0.98</v>
      </c>
      <c r="R78" s="127">
        <f t="shared" si="3"/>
        <v>1.05</v>
      </c>
    </row>
    <row r="79" spans="1:256" s="73" customFormat="1" ht="21" customHeight="1">
      <c r="A79" s="84">
        <v>77</v>
      </c>
      <c r="B79" s="47" t="s">
        <v>901</v>
      </c>
      <c r="C79" s="173" t="s">
        <v>442</v>
      </c>
      <c r="D79" s="68" t="s">
        <v>843</v>
      </c>
      <c r="E79" s="70">
        <v>2.7</v>
      </c>
      <c r="F79" s="70">
        <v>2.7</v>
      </c>
      <c r="G79" s="65" t="s">
        <v>242</v>
      </c>
      <c r="H79" s="86" t="s">
        <v>243</v>
      </c>
      <c r="I79" s="98">
        <v>34</v>
      </c>
      <c r="J79" s="98">
        <v>34</v>
      </c>
      <c r="K79" s="85"/>
      <c r="L79" s="68" t="s">
        <v>442</v>
      </c>
      <c r="M79" s="73" t="s">
        <v>843</v>
      </c>
      <c r="Q79" s="73">
        <f t="shared" si="2"/>
        <v>91.8</v>
      </c>
      <c r="R79" s="127">
        <f t="shared" si="3"/>
        <v>91.8</v>
      </c>
    </row>
    <row r="80" spans="1:256" s="14" customFormat="1" ht="21" customHeight="1">
      <c r="A80" s="31">
        <v>78</v>
      </c>
      <c r="B80" s="131" t="s">
        <v>902</v>
      </c>
      <c r="C80" s="182" t="s">
        <v>445</v>
      </c>
      <c r="D80" s="33" t="s">
        <v>845</v>
      </c>
      <c r="E80" s="35">
        <v>45</v>
      </c>
      <c r="F80" s="35">
        <v>45.2</v>
      </c>
      <c r="G80" s="36" t="s">
        <v>242</v>
      </c>
      <c r="H80" s="123" t="s">
        <v>243</v>
      </c>
      <c r="I80" s="115">
        <v>19</v>
      </c>
      <c r="J80" s="115">
        <v>19</v>
      </c>
      <c r="K80" s="81"/>
      <c r="L80" s="33" t="s">
        <v>445</v>
      </c>
      <c r="M80" s="14" t="s">
        <v>845</v>
      </c>
      <c r="N80" s="110"/>
      <c r="O80" s="14">
        <v>16</v>
      </c>
      <c r="Q80" s="14">
        <f t="shared" si="2"/>
        <v>855</v>
      </c>
      <c r="R80" s="127">
        <f t="shared" si="3"/>
        <v>858.8</v>
      </c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  <c r="HA80" s="43"/>
      <c r="HB80" s="43"/>
      <c r="HC80" s="43"/>
      <c r="HD80" s="43"/>
      <c r="HE80" s="43"/>
      <c r="HF80" s="43"/>
      <c r="HG80" s="43"/>
      <c r="HH80" s="43"/>
      <c r="HI80" s="43"/>
      <c r="HJ80" s="43"/>
      <c r="HK80" s="43"/>
      <c r="HL80" s="43"/>
      <c r="HM80" s="43"/>
      <c r="HN80" s="43"/>
      <c r="HO80" s="43"/>
      <c r="HP80" s="43"/>
      <c r="HQ80" s="43"/>
      <c r="HR80" s="43"/>
      <c r="HS80" s="43"/>
      <c r="HT80" s="43"/>
      <c r="HU80" s="43"/>
      <c r="HV80" s="43"/>
      <c r="HW80" s="43"/>
      <c r="HX80" s="43"/>
      <c r="HY80" s="43"/>
      <c r="HZ80" s="43"/>
      <c r="IA80" s="43"/>
      <c r="IB80" s="43"/>
      <c r="IC80" s="43"/>
      <c r="ID80" s="43"/>
      <c r="IE80" s="43"/>
      <c r="IF80" s="43"/>
      <c r="IG80" s="43"/>
      <c r="IH80" s="43"/>
      <c r="II80" s="43"/>
      <c r="IJ80" s="43"/>
      <c r="IK80" s="43"/>
      <c r="IL80" s="178"/>
      <c r="IM80" s="178"/>
      <c r="IN80" s="178"/>
      <c r="IO80" s="178"/>
      <c r="IP80" s="178"/>
      <c r="IQ80" s="178"/>
      <c r="IR80" s="178"/>
      <c r="IS80" s="178"/>
      <c r="IT80" s="178"/>
      <c r="IU80" s="178"/>
      <c r="IV80" s="178"/>
    </row>
    <row r="81" spans="1:256" s="73" customFormat="1" ht="21" customHeight="1">
      <c r="A81" s="84">
        <v>79</v>
      </c>
      <c r="B81" s="47" t="s">
        <v>903</v>
      </c>
      <c r="C81" s="173" t="s">
        <v>448</v>
      </c>
      <c r="D81" s="68" t="s">
        <v>843</v>
      </c>
      <c r="E81" s="70">
        <v>1.3</v>
      </c>
      <c r="F81" s="70">
        <v>1.3</v>
      </c>
      <c r="G81" s="65" t="s">
        <v>242</v>
      </c>
      <c r="H81" s="86" t="s">
        <v>243</v>
      </c>
      <c r="I81" s="98">
        <v>10</v>
      </c>
      <c r="J81" s="98">
        <v>10</v>
      </c>
      <c r="K81" s="85"/>
      <c r="L81" s="68" t="s">
        <v>448</v>
      </c>
      <c r="M81" s="73" t="s">
        <v>843</v>
      </c>
      <c r="Q81" s="73">
        <f t="shared" si="2"/>
        <v>13</v>
      </c>
      <c r="R81" s="127">
        <f t="shared" si="3"/>
        <v>13</v>
      </c>
    </row>
    <row r="82" spans="1:256" s="73" customFormat="1" ht="21" customHeight="1">
      <c r="A82" s="84">
        <v>80</v>
      </c>
      <c r="B82" s="47" t="s">
        <v>904</v>
      </c>
      <c r="C82" s="173" t="s">
        <v>451</v>
      </c>
      <c r="D82" s="68" t="s">
        <v>843</v>
      </c>
      <c r="E82" s="70">
        <v>0.2</v>
      </c>
      <c r="F82" s="70">
        <v>0.2</v>
      </c>
      <c r="G82" s="65" t="s">
        <v>242</v>
      </c>
      <c r="H82" s="86" t="s">
        <v>243</v>
      </c>
      <c r="I82" s="98">
        <v>6</v>
      </c>
      <c r="J82" s="98">
        <v>6</v>
      </c>
      <c r="K82" s="85"/>
      <c r="L82" s="68" t="s">
        <v>451</v>
      </c>
      <c r="M82" s="73" t="s">
        <v>843</v>
      </c>
      <c r="Q82" s="73">
        <f t="shared" si="2"/>
        <v>1.2</v>
      </c>
      <c r="R82" s="127">
        <f t="shared" si="3"/>
        <v>1.2</v>
      </c>
    </row>
    <row r="83" spans="1:256" s="73" customFormat="1" ht="23.25" customHeight="1">
      <c r="A83" s="84">
        <v>81</v>
      </c>
      <c r="B83" s="47" t="s">
        <v>905</v>
      </c>
      <c r="C83" s="173" t="s">
        <v>454</v>
      </c>
      <c r="D83" s="68" t="s">
        <v>845</v>
      </c>
      <c r="E83" s="70"/>
      <c r="F83" s="144"/>
      <c r="G83" s="65" t="s">
        <v>242</v>
      </c>
      <c r="H83" s="86" t="s">
        <v>243</v>
      </c>
      <c r="I83" s="98">
        <v>17</v>
      </c>
      <c r="J83" s="98">
        <v>17</v>
      </c>
      <c r="K83" s="69" t="s">
        <v>906</v>
      </c>
      <c r="L83" s="68" t="s">
        <v>454</v>
      </c>
      <c r="M83" s="73" t="s">
        <v>845</v>
      </c>
      <c r="Q83" s="73">
        <f t="shared" si="2"/>
        <v>0</v>
      </c>
      <c r="R83" s="127">
        <f t="shared" si="3"/>
        <v>0</v>
      </c>
    </row>
    <row r="84" spans="1:256" s="73" customFormat="1" ht="21" customHeight="1">
      <c r="A84" s="84">
        <v>82</v>
      </c>
      <c r="B84" s="47" t="s">
        <v>907</v>
      </c>
      <c r="C84" s="173" t="s">
        <v>457</v>
      </c>
      <c r="D84" s="68" t="s">
        <v>843</v>
      </c>
      <c r="E84" s="70">
        <v>0.8</v>
      </c>
      <c r="F84" s="70">
        <v>0.8</v>
      </c>
      <c r="G84" s="65" t="s">
        <v>242</v>
      </c>
      <c r="H84" s="86" t="s">
        <v>243</v>
      </c>
      <c r="I84" s="98">
        <v>3</v>
      </c>
      <c r="J84" s="98">
        <v>3</v>
      </c>
      <c r="K84" s="85"/>
      <c r="L84" s="68" t="s">
        <v>457</v>
      </c>
      <c r="M84" s="73" t="s">
        <v>843</v>
      </c>
      <c r="Q84" s="73">
        <f t="shared" si="2"/>
        <v>2.4</v>
      </c>
      <c r="R84" s="127">
        <f t="shared" si="3"/>
        <v>2.4</v>
      </c>
    </row>
    <row r="85" spans="1:256" s="14" customFormat="1" ht="21" customHeight="1">
      <c r="A85" s="31">
        <v>83</v>
      </c>
      <c r="B85" s="131" t="s">
        <v>908</v>
      </c>
      <c r="C85" s="175" t="s">
        <v>460</v>
      </c>
      <c r="D85" s="33" t="s">
        <v>843</v>
      </c>
      <c r="E85" s="35">
        <v>81</v>
      </c>
      <c r="F85" s="35">
        <v>81.900000000000006</v>
      </c>
      <c r="G85" s="36" t="s">
        <v>242</v>
      </c>
      <c r="H85" s="123" t="s">
        <v>243</v>
      </c>
      <c r="I85" s="115">
        <v>12</v>
      </c>
      <c r="J85" s="115">
        <v>12</v>
      </c>
      <c r="K85" s="34" t="s">
        <v>909</v>
      </c>
      <c r="L85" s="33" t="s">
        <v>460</v>
      </c>
      <c r="M85" s="14" t="s">
        <v>843</v>
      </c>
      <c r="O85" s="14">
        <v>17</v>
      </c>
      <c r="Q85" s="14">
        <f t="shared" si="2"/>
        <v>972</v>
      </c>
      <c r="R85" s="127">
        <f t="shared" si="3"/>
        <v>982.8</v>
      </c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43"/>
      <c r="HY85" s="43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  <c r="IK85" s="43"/>
      <c r="IL85" s="178"/>
      <c r="IM85" s="178"/>
      <c r="IN85" s="178"/>
      <c r="IO85" s="178"/>
      <c r="IP85" s="178"/>
      <c r="IQ85" s="178"/>
      <c r="IR85" s="178"/>
      <c r="IS85" s="178"/>
      <c r="IT85" s="178"/>
      <c r="IU85" s="178"/>
      <c r="IV85" s="178"/>
    </row>
    <row r="86" spans="1:256" s="73" customFormat="1" ht="21" customHeight="1">
      <c r="A86" s="84">
        <v>84</v>
      </c>
      <c r="B86" s="47" t="s">
        <v>855</v>
      </c>
      <c r="C86" s="173" t="s">
        <v>462</v>
      </c>
      <c r="D86" s="68" t="s">
        <v>843</v>
      </c>
      <c r="E86" s="70">
        <v>1.9</v>
      </c>
      <c r="F86" s="70">
        <v>1.9</v>
      </c>
      <c r="G86" s="144" t="s">
        <v>891</v>
      </c>
      <c r="H86" s="86" t="s">
        <v>243</v>
      </c>
      <c r="I86" s="98">
        <v>14</v>
      </c>
      <c r="J86" s="98">
        <v>14</v>
      </c>
      <c r="K86" s="85"/>
      <c r="L86" s="68" t="s">
        <v>462</v>
      </c>
      <c r="M86" s="73" t="s">
        <v>843</v>
      </c>
      <c r="Q86" s="73">
        <f t="shared" si="2"/>
        <v>26.6</v>
      </c>
      <c r="R86" s="127">
        <f t="shared" si="3"/>
        <v>26.6</v>
      </c>
    </row>
    <row r="87" spans="1:256" s="73" customFormat="1" ht="21" customHeight="1">
      <c r="A87" s="84">
        <v>85</v>
      </c>
      <c r="B87" s="47" t="s">
        <v>910</v>
      </c>
      <c r="C87" s="173" t="s">
        <v>465</v>
      </c>
      <c r="D87" s="68" t="s">
        <v>843</v>
      </c>
      <c r="E87" s="70">
        <v>0.5</v>
      </c>
      <c r="F87" s="183">
        <v>0.47</v>
      </c>
      <c r="G87" s="144" t="s">
        <v>891</v>
      </c>
      <c r="H87" s="86" t="s">
        <v>243</v>
      </c>
      <c r="I87" s="98">
        <v>26</v>
      </c>
      <c r="J87" s="98">
        <v>26</v>
      </c>
      <c r="K87" s="85"/>
      <c r="L87" s="68" t="s">
        <v>465</v>
      </c>
      <c r="M87" s="73" t="s">
        <v>843</v>
      </c>
      <c r="Q87" s="73">
        <f t="shared" si="2"/>
        <v>13</v>
      </c>
      <c r="R87" s="127">
        <f t="shared" si="3"/>
        <v>12.22</v>
      </c>
    </row>
    <row r="88" spans="1:256" s="14" customFormat="1" ht="21" customHeight="1">
      <c r="A88" s="31">
        <v>86</v>
      </c>
      <c r="B88" s="131" t="s">
        <v>911</v>
      </c>
      <c r="C88" s="175" t="s">
        <v>468</v>
      </c>
      <c r="D88" s="33" t="s">
        <v>843</v>
      </c>
      <c r="E88" s="35">
        <v>20.8</v>
      </c>
      <c r="F88" s="35">
        <v>20.8</v>
      </c>
      <c r="G88" s="36" t="s">
        <v>242</v>
      </c>
      <c r="H88" s="123" t="s">
        <v>243</v>
      </c>
      <c r="I88" s="115">
        <v>16</v>
      </c>
      <c r="J88" s="115">
        <v>16</v>
      </c>
      <c r="K88" s="81"/>
      <c r="L88" s="33" t="s">
        <v>468</v>
      </c>
      <c r="M88" s="14" t="s">
        <v>843</v>
      </c>
      <c r="O88" s="14">
        <v>18</v>
      </c>
      <c r="Q88" s="14">
        <f t="shared" si="2"/>
        <v>332.8</v>
      </c>
      <c r="R88" s="127">
        <f t="shared" si="3"/>
        <v>332.8</v>
      </c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43"/>
      <c r="DE88" s="43"/>
      <c r="DF88" s="43"/>
      <c r="DG88" s="43"/>
      <c r="DH88" s="43"/>
      <c r="DI88" s="43"/>
      <c r="DJ88" s="43"/>
      <c r="DK88" s="43"/>
      <c r="DL88" s="43"/>
      <c r="DM88" s="43"/>
      <c r="DN88" s="43"/>
      <c r="DO88" s="43"/>
      <c r="DP88" s="43"/>
      <c r="DQ88" s="43"/>
      <c r="DR88" s="43"/>
      <c r="DS88" s="43"/>
      <c r="DT88" s="43"/>
      <c r="DU88" s="43"/>
      <c r="DV88" s="43"/>
      <c r="DW88" s="43"/>
      <c r="DX88" s="43"/>
      <c r="DY88" s="43"/>
      <c r="DZ88" s="43"/>
      <c r="EA88" s="43"/>
      <c r="EB88" s="43"/>
      <c r="EC88" s="43"/>
      <c r="ED88" s="43"/>
      <c r="EE88" s="43"/>
      <c r="EF88" s="43"/>
      <c r="EG88" s="43"/>
      <c r="EH88" s="43"/>
      <c r="EI88" s="43"/>
      <c r="EJ88" s="43"/>
      <c r="EK88" s="43"/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43"/>
      <c r="EW88" s="43"/>
      <c r="EX88" s="43"/>
      <c r="EY88" s="43"/>
      <c r="EZ88" s="43"/>
      <c r="FA88" s="43"/>
      <c r="FB88" s="43"/>
      <c r="FC88" s="43"/>
      <c r="FD88" s="43"/>
      <c r="FE88" s="43"/>
      <c r="FF88" s="43"/>
      <c r="FG88" s="43"/>
      <c r="FH88" s="43"/>
      <c r="FI88" s="43"/>
      <c r="FJ88" s="43"/>
      <c r="FK88" s="43"/>
      <c r="FL88" s="43"/>
      <c r="FM88" s="43"/>
      <c r="FN88" s="43"/>
      <c r="FO88" s="43"/>
      <c r="FP88" s="43"/>
      <c r="FQ88" s="43"/>
      <c r="FR88" s="43"/>
      <c r="FS88" s="43"/>
      <c r="FT88" s="43"/>
      <c r="FU88" s="43"/>
      <c r="FV88" s="43"/>
      <c r="FW88" s="43"/>
      <c r="FX88" s="43"/>
      <c r="FY88" s="43"/>
      <c r="FZ88" s="43"/>
      <c r="GA88" s="43"/>
      <c r="GB88" s="43"/>
      <c r="GC88" s="43"/>
      <c r="GD88" s="43"/>
      <c r="GE88" s="43"/>
      <c r="GF88" s="43"/>
      <c r="GG88" s="43"/>
      <c r="GH88" s="43"/>
      <c r="GI88" s="43"/>
      <c r="GJ88" s="43"/>
      <c r="GK88" s="43"/>
      <c r="GL88" s="43"/>
      <c r="GM88" s="43"/>
      <c r="GN88" s="43"/>
      <c r="GO88" s="43"/>
      <c r="GP88" s="43"/>
      <c r="GQ88" s="43"/>
      <c r="GR88" s="43"/>
      <c r="GS88" s="43"/>
      <c r="GT88" s="43"/>
      <c r="GU88" s="43"/>
      <c r="GV88" s="43"/>
      <c r="GW88" s="43"/>
      <c r="GX88" s="43"/>
      <c r="GY88" s="43"/>
      <c r="GZ88" s="43"/>
      <c r="HA88" s="43"/>
      <c r="HB88" s="43"/>
      <c r="HC88" s="43"/>
      <c r="HD88" s="43"/>
      <c r="HE88" s="43"/>
      <c r="HF88" s="43"/>
      <c r="HG88" s="43"/>
      <c r="HH88" s="43"/>
      <c r="HI88" s="43"/>
      <c r="HJ88" s="43"/>
      <c r="HK88" s="43"/>
      <c r="HL88" s="43"/>
      <c r="HM88" s="43"/>
      <c r="HN88" s="43"/>
      <c r="HO88" s="43"/>
      <c r="HP88" s="43"/>
      <c r="HQ88" s="43"/>
      <c r="HR88" s="43"/>
      <c r="HS88" s="43"/>
      <c r="HT88" s="43"/>
      <c r="HU88" s="43"/>
      <c r="HV88" s="43"/>
      <c r="HW88" s="43"/>
      <c r="HX88" s="43"/>
      <c r="HY88" s="43"/>
      <c r="HZ88" s="43"/>
      <c r="IA88" s="43"/>
      <c r="IB88" s="43"/>
      <c r="IC88" s="43"/>
      <c r="ID88" s="43"/>
      <c r="IE88" s="43"/>
      <c r="IF88" s="43"/>
      <c r="IG88" s="43"/>
      <c r="IH88" s="43"/>
      <c r="II88" s="43"/>
      <c r="IJ88" s="43"/>
      <c r="IK88" s="43"/>
      <c r="IL88" s="178"/>
      <c r="IM88" s="178"/>
      <c r="IN88" s="178"/>
      <c r="IO88" s="178"/>
      <c r="IP88" s="178"/>
      <c r="IQ88" s="178"/>
      <c r="IR88" s="178"/>
      <c r="IS88" s="178"/>
      <c r="IT88" s="178"/>
      <c r="IU88" s="178"/>
      <c r="IV88" s="178"/>
    </row>
    <row r="89" spans="1:256" s="73" customFormat="1" ht="21" customHeight="1">
      <c r="A89" s="84">
        <v>87</v>
      </c>
      <c r="B89" s="47" t="s">
        <v>912</v>
      </c>
      <c r="C89" s="173" t="s">
        <v>471</v>
      </c>
      <c r="D89" s="68" t="s">
        <v>843</v>
      </c>
      <c r="E89" s="70">
        <v>1.2</v>
      </c>
      <c r="F89" s="184">
        <v>1.2050000000000001</v>
      </c>
      <c r="G89" s="65" t="s">
        <v>242</v>
      </c>
      <c r="H89" s="86" t="s">
        <v>243</v>
      </c>
      <c r="I89" s="98">
        <v>30</v>
      </c>
      <c r="J89" s="98">
        <v>30</v>
      </c>
      <c r="K89" s="85"/>
      <c r="L89" s="68" t="s">
        <v>471</v>
      </c>
      <c r="M89" s="73" t="s">
        <v>843</v>
      </c>
      <c r="Q89" s="73">
        <f t="shared" si="2"/>
        <v>36</v>
      </c>
      <c r="R89" s="127">
        <f t="shared" si="3"/>
        <v>36.15</v>
      </c>
    </row>
    <row r="90" spans="1:256" s="73" customFormat="1" ht="21" customHeight="1">
      <c r="A90" s="84">
        <v>88</v>
      </c>
      <c r="B90" s="47" t="s">
        <v>913</v>
      </c>
      <c r="C90" s="173" t="s">
        <v>474</v>
      </c>
      <c r="D90" s="68" t="s">
        <v>843</v>
      </c>
      <c r="E90" s="70">
        <v>11.6</v>
      </c>
      <c r="F90" s="70">
        <v>11.6</v>
      </c>
      <c r="G90" s="65" t="s">
        <v>242</v>
      </c>
      <c r="H90" s="86" t="s">
        <v>243</v>
      </c>
      <c r="I90" s="98">
        <v>3</v>
      </c>
      <c r="J90" s="98">
        <v>3</v>
      </c>
      <c r="K90" s="85"/>
      <c r="L90" s="68" t="s">
        <v>474</v>
      </c>
      <c r="M90" s="73" t="s">
        <v>843</v>
      </c>
      <c r="Q90" s="73">
        <f t="shared" si="2"/>
        <v>34.799999999999997</v>
      </c>
      <c r="R90" s="127">
        <f t="shared" si="3"/>
        <v>34.799999999999997</v>
      </c>
    </row>
    <row r="91" spans="1:256" s="14" customFormat="1" ht="21" customHeight="1">
      <c r="A91" s="31">
        <v>89</v>
      </c>
      <c r="B91" s="131" t="s">
        <v>914</v>
      </c>
      <c r="C91" s="175" t="s">
        <v>477</v>
      </c>
      <c r="D91" s="33" t="s">
        <v>843</v>
      </c>
      <c r="E91" s="35">
        <v>38</v>
      </c>
      <c r="F91" s="35">
        <v>38.4</v>
      </c>
      <c r="G91" s="36" t="s">
        <v>242</v>
      </c>
      <c r="H91" s="123" t="s">
        <v>243</v>
      </c>
      <c r="I91" s="115">
        <v>8</v>
      </c>
      <c r="J91" s="115">
        <v>8</v>
      </c>
      <c r="K91" s="34" t="s">
        <v>909</v>
      </c>
      <c r="L91" s="33" t="s">
        <v>477</v>
      </c>
      <c r="M91" s="14" t="s">
        <v>843</v>
      </c>
      <c r="O91" s="14">
        <v>19</v>
      </c>
      <c r="Q91" s="14">
        <f t="shared" si="2"/>
        <v>304</v>
      </c>
      <c r="R91" s="127">
        <f t="shared" si="3"/>
        <v>307.2</v>
      </c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/>
      <c r="DA91" s="43"/>
      <c r="DB91" s="43"/>
      <c r="DC91" s="43"/>
      <c r="DD91" s="43"/>
      <c r="DE91" s="43"/>
      <c r="DF91" s="43"/>
      <c r="DG91" s="43"/>
      <c r="DH91" s="43"/>
      <c r="DI91" s="43"/>
      <c r="DJ91" s="43"/>
      <c r="DK91" s="43"/>
      <c r="DL91" s="43"/>
      <c r="DM91" s="43"/>
      <c r="DN91" s="43"/>
      <c r="DO91" s="43"/>
      <c r="DP91" s="43"/>
      <c r="DQ91" s="43"/>
      <c r="DR91" s="43"/>
      <c r="DS91" s="43"/>
      <c r="DT91" s="43"/>
      <c r="DU91" s="43"/>
      <c r="DV91" s="43"/>
      <c r="DW91" s="43"/>
      <c r="DX91" s="43"/>
      <c r="DY91" s="43"/>
      <c r="DZ91" s="43"/>
      <c r="EA91" s="43"/>
      <c r="EB91" s="43"/>
      <c r="EC91" s="43"/>
      <c r="ED91" s="43"/>
      <c r="EE91" s="43"/>
      <c r="EF91" s="43"/>
      <c r="EG91" s="43"/>
      <c r="EH91" s="43"/>
      <c r="EI91" s="43"/>
      <c r="EJ91" s="43"/>
      <c r="EK91" s="43"/>
      <c r="EL91" s="43"/>
      <c r="EM91" s="43"/>
      <c r="EN91" s="43"/>
      <c r="EO91" s="43"/>
      <c r="EP91" s="43"/>
      <c r="EQ91" s="43"/>
      <c r="ER91" s="43"/>
      <c r="ES91" s="43"/>
      <c r="ET91" s="43"/>
      <c r="EU91" s="43"/>
      <c r="EV91" s="43"/>
      <c r="EW91" s="43"/>
      <c r="EX91" s="43"/>
      <c r="EY91" s="43"/>
      <c r="EZ91" s="43"/>
      <c r="FA91" s="43"/>
      <c r="FB91" s="43"/>
      <c r="FC91" s="43"/>
      <c r="FD91" s="43"/>
      <c r="FE91" s="43"/>
      <c r="FF91" s="43"/>
      <c r="FG91" s="43"/>
      <c r="FH91" s="43"/>
      <c r="FI91" s="43"/>
      <c r="FJ91" s="43"/>
      <c r="FK91" s="43"/>
      <c r="FL91" s="43"/>
      <c r="FM91" s="43"/>
      <c r="FN91" s="43"/>
      <c r="FO91" s="43"/>
      <c r="FP91" s="43"/>
      <c r="FQ91" s="43"/>
      <c r="FR91" s="43"/>
      <c r="FS91" s="43"/>
      <c r="FT91" s="43"/>
      <c r="FU91" s="43"/>
      <c r="FV91" s="43"/>
      <c r="FW91" s="43"/>
      <c r="FX91" s="43"/>
      <c r="FY91" s="43"/>
      <c r="FZ91" s="43"/>
      <c r="GA91" s="43"/>
      <c r="GB91" s="43"/>
      <c r="GC91" s="43"/>
      <c r="GD91" s="43"/>
      <c r="GE91" s="43"/>
      <c r="GF91" s="43"/>
      <c r="GG91" s="43"/>
      <c r="GH91" s="43"/>
      <c r="GI91" s="43"/>
      <c r="GJ91" s="43"/>
      <c r="GK91" s="43"/>
      <c r="GL91" s="43"/>
      <c r="GM91" s="43"/>
      <c r="GN91" s="43"/>
      <c r="GO91" s="43"/>
      <c r="GP91" s="43"/>
      <c r="GQ91" s="43"/>
      <c r="GR91" s="43"/>
      <c r="GS91" s="43"/>
      <c r="GT91" s="43"/>
      <c r="GU91" s="43"/>
      <c r="GV91" s="43"/>
      <c r="GW91" s="43"/>
      <c r="GX91" s="43"/>
      <c r="GY91" s="43"/>
      <c r="GZ91" s="43"/>
      <c r="HA91" s="43"/>
      <c r="HB91" s="43"/>
      <c r="HC91" s="43"/>
      <c r="HD91" s="43"/>
      <c r="HE91" s="43"/>
      <c r="HF91" s="43"/>
      <c r="HG91" s="43"/>
      <c r="HH91" s="43"/>
      <c r="HI91" s="43"/>
      <c r="HJ91" s="43"/>
      <c r="HK91" s="43"/>
      <c r="HL91" s="43"/>
      <c r="HM91" s="43"/>
      <c r="HN91" s="43"/>
      <c r="HO91" s="43"/>
      <c r="HP91" s="43"/>
      <c r="HQ91" s="43"/>
      <c r="HR91" s="43"/>
      <c r="HS91" s="43"/>
      <c r="HT91" s="43"/>
      <c r="HU91" s="43"/>
      <c r="HV91" s="43"/>
      <c r="HW91" s="43"/>
      <c r="HX91" s="43"/>
      <c r="HY91" s="43"/>
      <c r="HZ91" s="43"/>
      <c r="IA91" s="43"/>
      <c r="IB91" s="43"/>
      <c r="IC91" s="43"/>
      <c r="ID91" s="43"/>
      <c r="IE91" s="43"/>
      <c r="IF91" s="43"/>
      <c r="IG91" s="43"/>
      <c r="IH91" s="43"/>
      <c r="II91" s="43"/>
      <c r="IJ91" s="43"/>
      <c r="IK91" s="43"/>
      <c r="IL91" s="178"/>
      <c r="IM91" s="178"/>
      <c r="IN91" s="178"/>
      <c r="IO91" s="178"/>
      <c r="IP91" s="178"/>
      <c r="IQ91" s="178"/>
      <c r="IR91" s="178"/>
      <c r="IS91" s="178"/>
      <c r="IT91" s="178"/>
      <c r="IU91" s="178"/>
      <c r="IV91" s="178"/>
    </row>
    <row r="92" spans="1:256" s="73" customFormat="1" ht="21" customHeight="1">
      <c r="A92" s="84">
        <v>90</v>
      </c>
      <c r="B92" s="47" t="s">
        <v>915</v>
      </c>
      <c r="C92" s="173" t="s">
        <v>480</v>
      </c>
      <c r="D92" s="68" t="s">
        <v>845</v>
      </c>
      <c r="E92" s="70">
        <v>17</v>
      </c>
      <c r="F92" s="183">
        <v>10.23</v>
      </c>
      <c r="G92" s="65" t="s">
        <v>242</v>
      </c>
      <c r="H92" s="86" t="s">
        <v>243</v>
      </c>
      <c r="I92" s="98">
        <v>4</v>
      </c>
      <c r="J92" s="98">
        <v>4</v>
      </c>
      <c r="K92" s="85"/>
      <c r="L92" s="68" t="s">
        <v>480</v>
      </c>
      <c r="M92" s="73" t="s">
        <v>845</v>
      </c>
      <c r="Q92" s="73">
        <f t="shared" si="2"/>
        <v>68</v>
      </c>
      <c r="R92" s="127">
        <f t="shared" si="3"/>
        <v>40.92</v>
      </c>
    </row>
    <row r="93" spans="1:256" s="73" customFormat="1" ht="21" customHeight="1">
      <c r="A93" s="84">
        <v>91</v>
      </c>
      <c r="B93" s="47" t="s">
        <v>878</v>
      </c>
      <c r="C93" s="173" t="s">
        <v>482</v>
      </c>
      <c r="D93" s="68" t="s">
        <v>843</v>
      </c>
      <c r="E93" s="70">
        <v>10.3</v>
      </c>
      <c r="F93" s="185">
        <v>10.4</v>
      </c>
      <c r="G93" s="65" t="s">
        <v>242</v>
      </c>
      <c r="H93" s="86" t="s">
        <v>243</v>
      </c>
      <c r="I93" s="98">
        <v>4</v>
      </c>
      <c r="J93" s="98">
        <v>4</v>
      </c>
      <c r="K93" s="85"/>
      <c r="L93" s="68" t="s">
        <v>482</v>
      </c>
      <c r="M93" s="73" t="s">
        <v>843</v>
      </c>
      <c r="Q93" s="73">
        <f t="shared" si="2"/>
        <v>41.2</v>
      </c>
      <c r="R93" s="127">
        <f t="shared" si="3"/>
        <v>41.6</v>
      </c>
    </row>
    <row r="94" spans="1:256" s="14" customFormat="1" ht="21" customHeight="1">
      <c r="A94" s="31">
        <v>92</v>
      </c>
      <c r="B94" s="131" t="s">
        <v>916</v>
      </c>
      <c r="C94" s="175" t="s">
        <v>485</v>
      </c>
      <c r="D94" s="33" t="s">
        <v>843</v>
      </c>
      <c r="E94" s="35">
        <v>3.3</v>
      </c>
      <c r="F94" s="35">
        <v>3.3</v>
      </c>
      <c r="G94" s="36" t="s">
        <v>242</v>
      </c>
      <c r="H94" s="123" t="s">
        <v>243</v>
      </c>
      <c r="I94" s="115">
        <v>58</v>
      </c>
      <c r="J94" s="115">
        <v>58</v>
      </c>
      <c r="K94" s="81"/>
      <c r="L94" s="33" t="s">
        <v>485</v>
      </c>
      <c r="M94" s="14" t="s">
        <v>843</v>
      </c>
      <c r="O94" s="14">
        <v>20</v>
      </c>
      <c r="Q94" s="14">
        <f t="shared" si="2"/>
        <v>191.4</v>
      </c>
      <c r="R94" s="127">
        <f t="shared" si="3"/>
        <v>191.4</v>
      </c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43"/>
      <c r="CO94" s="43"/>
      <c r="CP94" s="43"/>
      <c r="CQ94" s="43"/>
      <c r="CR94" s="43"/>
      <c r="CS94" s="43"/>
      <c r="CT94" s="43"/>
      <c r="CU94" s="43"/>
      <c r="CV94" s="43"/>
      <c r="CW94" s="43"/>
      <c r="CX94" s="43"/>
      <c r="CY94" s="43"/>
      <c r="CZ94" s="43"/>
      <c r="DA94" s="43"/>
      <c r="DB94" s="43"/>
      <c r="DC94" s="43"/>
      <c r="DD94" s="43"/>
      <c r="DE94" s="43"/>
      <c r="DF94" s="43"/>
      <c r="DG94" s="43"/>
      <c r="DH94" s="43"/>
      <c r="DI94" s="43"/>
      <c r="DJ94" s="43"/>
      <c r="DK94" s="43"/>
      <c r="DL94" s="43"/>
      <c r="DM94" s="43"/>
      <c r="DN94" s="43"/>
      <c r="DO94" s="43"/>
      <c r="DP94" s="43"/>
      <c r="DQ94" s="43"/>
      <c r="DR94" s="43"/>
      <c r="DS94" s="43"/>
      <c r="DT94" s="43"/>
      <c r="DU94" s="43"/>
      <c r="DV94" s="43"/>
      <c r="DW94" s="43"/>
      <c r="DX94" s="43"/>
      <c r="DY94" s="43"/>
      <c r="DZ94" s="43"/>
      <c r="EA94" s="43"/>
      <c r="EB94" s="43"/>
      <c r="EC94" s="43"/>
      <c r="ED94" s="43"/>
      <c r="EE94" s="43"/>
      <c r="EF94" s="43"/>
      <c r="EG94" s="43"/>
      <c r="EH94" s="43"/>
      <c r="EI94" s="43"/>
      <c r="EJ94" s="43"/>
      <c r="EK94" s="43"/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3"/>
      <c r="EX94" s="43"/>
      <c r="EY94" s="43"/>
      <c r="EZ94" s="43"/>
      <c r="FA94" s="43"/>
      <c r="FB94" s="43"/>
      <c r="FC94" s="43"/>
      <c r="FD94" s="43"/>
      <c r="FE94" s="43"/>
      <c r="FF94" s="43"/>
      <c r="FG94" s="43"/>
      <c r="FH94" s="43"/>
      <c r="FI94" s="43"/>
      <c r="FJ94" s="43"/>
      <c r="FK94" s="43"/>
      <c r="FL94" s="43"/>
      <c r="FM94" s="43"/>
      <c r="FN94" s="43"/>
      <c r="FO94" s="43"/>
      <c r="FP94" s="43"/>
      <c r="FQ94" s="43"/>
      <c r="FR94" s="43"/>
      <c r="FS94" s="43"/>
      <c r="FT94" s="43"/>
      <c r="FU94" s="43"/>
      <c r="FV94" s="43"/>
      <c r="FW94" s="43"/>
      <c r="FX94" s="43"/>
      <c r="FY94" s="43"/>
      <c r="FZ94" s="43"/>
      <c r="GA94" s="43"/>
      <c r="GB94" s="43"/>
      <c r="GC94" s="43"/>
      <c r="GD94" s="43"/>
      <c r="GE94" s="43"/>
      <c r="GF94" s="43"/>
      <c r="GG94" s="43"/>
      <c r="GH94" s="43"/>
      <c r="GI94" s="43"/>
      <c r="GJ94" s="43"/>
      <c r="GK94" s="43"/>
      <c r="GL94" s="43"/>
      <c r="GM94" s="43"/>
      <c r="GN94" s="43"/>
      <c r="GO94" s="43"/>
      <c r="GP94" s="43"/>
      <c r="GQ94" s="43"/>
      <c r="GR94" s="43"/>
      <c r="GS94" s="43"/>
      <c r="GT94" s="43"/>
      <c r="GU94" s="43"/>
      <c r="GV94" s="43"/>
      <c r="GW94" s="43"/>
      <c r="GX94" s="43"/>
      <c r="GY94" s="43"/>
      <c r="GZ94" s="43"/>
      <c r="HA94" s="43"/>
      <c r="HB94" s="43"/>
      <c r="HC94" s="43"/>
      <c r="HD94" s="43"/>
      <c r="HE94" s="43"/>
      <c r="HF94" s="43"/>
      <c r="HG94" s="43"/>
      <c r="HH94" s="43"/>
      <c r="HI94" s="43"/>
      <c r="HJ94" s="43"/>
      <c r="HK94" s="43"/>
      <c r="HL94" s="43"/>
      <c r="HM94" s="43"/>
      <c r="HN94" s="43"/>
      <c r="HO94" s="43"/>
      <c r="HP94" s="43"/>
      <c r="HQ94" s="43"/>
      <c r="HR94" s="43"/>
      <c r="HS94" s="43"/>
      <c r="HT94" s="43"/>
      <c r="HU94" s="43"/>
      <c r="HV94" s="43"/>
      <c r="HW94" s="43"/>
      <c r="HX94" s="43"/>
      <c r="HY94" s="43"/>
      <c r="HZ94" s="43"/>
      <c r="IA94" s="43"/>
      <c r="IB94" s="43"/>
      <c r="IC94" s="43"/>
      <c r="ID94" s="43"/>
      <c r="IE94" s="43"/>
      <c r="IF94" s="43"/>
      <c r="IG94" s="43"/>
      <c r="IH94" s="43"/>
      <c r="II94" s="43"/>
      <c r="IJ94" s="43"/>
      <c r="IK94" s="43"/>
      <c r="IL94" s="178"/>
      <c r="IM94" s="178"/>
      <c r="IN94" s="178"/>
      <c r="IO94" s="178"/>
      <c r="IP94" s="178"/>
      <c r="IQ94" s="178"/>
      <c r="IR94" s="178"/>
      <c r="IS94" s="178"/>
      <c r="IT94" s="178"/>
      <c r="IU94" s="178"/>
      <c r="IV94" s="178"/>
    </row>
    <row r="95" spans="1:256" s="73" customFormat="1" ht="21" customHeight="1">
      <c r="A95" s="84">
        <v>93</v>
      </c>
      <c r="B95" s="47" t="s">
        <v>878</v>
      </c>
      <c r="C95" s="173" t="s">
        <v>487</v>
      </c>
      <c r="D95" s="68" t="s">
        <v>843</v>
      </c>
      <c r="E95" s="70">
        <v>1.9</v>
      </c>
      <c r="F95" s="70">
        <v>1.9</v>
      </c>
      <c r="G95" s="65" t="s">
        <v>242</v>
      </c>
      <c r="H95" s="86" t="s">
        <v>243</v>
      </c>
      <c r="I95" s="98">
        <v>2</v>
      </c>
      <c r="J95" s="98">
        <v>2</v>
      </c>
      <c r="K95" s="85"/>
      <c r="L95" s="68" t="s">
        <v>487</v>
      </c>
      <c r="M95" s="73" t="s">
        <v>843</v>
      </c>
      <c r="Q95" s="73">
        <f t="shared" si="2"/>
        <v>3.8</v>
      </c>
      <c r="R95" s="127">
        <f t="shared" si="3"/>
        <v>3.8</v>
      </c>
    </row>
    <row r="96" spans="1:256" s="73" customFormat="1" ht="21" customHeight="1">
      <c r="A96" s="84">
        <v>94</v>
      </c>
      <c r="B96" s="47" t="s">
        <v>917</v>
      </c>
      <c r="C96" s="173" t="s">
        <v>490</v>
      </c>
      <c r="D96" s="68" t="s">
        <v>843</v>
      </c>
      <c r="E96" s="70">
        <v>0.08</v>
      </c>
      <c r="F96" s="183">
        <v>0.13</v>
      </c>
      <c r="G96" s="65" t="s">
        <v>242</v>
      </c>
      <c r="H96" s="86" t="s">
        <v>243</v>
      </c>
      <c r="I96" s="98">
        <v>16</v>
      </c>
      <c r="J96" s="98">
        <v>16</v>
      </c>
      <c r="K96" s="85"/>
      <c r="L96" s="68" t="s">
        <v>490</v>
      </c>
      <c r="M96" s="73" t="s">
        <v>843</v>
      </c>
      <c r="Q96" s="73">
        <f t="shared" si="2"/>
        <v>1.28</v>
      </c>
      <c r="R96" s="127">
        <f t="shared" si="3"/>
        <v>2.08</v>
      </c>
    </row>
    <row r="97" spans="1:256" s="73" customFormat="1" ht="21" customHeight="1">
      <c r="A97" s="84">
        <v>95</v>
      </c>
      <c r="B97" s="47" t="s">
        <v>883</v>
      </c>
      <c r="C97" s="173" t="s">
        <v>492</v>
      </c>
      <c r="D97" s="68" t="s">
        <v>843</v>
      </c>
      <c r="E97" s="70">
        <v>0.08</v>
      </c>
      <c r="F97" s="186">
        <v>7.4999999999999997E-2</v>
      </c>
      <c r="G97" s="65" t="s">
        <v>242</v>
      </c>
      <c r="H97" s="86" t="s">
        <v>243</v>
      </c>
      <c r="I97" s="98">
        <v>70</v>
      </c>
      <c r="J97" s="98">
        <v>70</v>
      </c>
      <c r="K97" s="85"/>
      <c r="L97" s="68" t="s">
        <v>492</v>
      </c>
      <c r="M97" s="73" t="s">
        <v>843</v>
      </c>
      <c r="Q97" s="73">
        <f t="shared" si="2"/>
        <v>5.6</v>
      </c>
      <c r="R97" s="127">
        <f t="shared" si="3"/>
        <v>5.25</v>
      </c>
    </row>
    <row r="98" spans="1:256" s="73" customFormat="1" ht="21" customHeight="1">
      <c r="A98" s="84">
        <v>96</v>
      </c>
      <c r="B98" s="47" t="s">
        <v>871</v>
      </c>
      <c r="C98" s="173" t="s">
        <v>494</v>
      </c>
      <c r="D98" s="68" t="s">
        <v>843</v>
      </c>
      <c r="E98" s="70">
        <v>0.4</v>
      </c>
      <c r="F98" s="183">
        <v>0.39</v>
      </c>
      <c r="G98" s="65" t="s">
        <v>242</v>
      </c>
      <c r="H98" s="86" t="s">
        <v>243</v>
      </c>
      <c r="I98" s="98">
        <v>20</v>
      </c>
      <c r="J98" s="98">
        <v>20</v>
      </c>
      <c r="K98" s="85"/>
      <c r="L98" s="68" t="s">
        <v>494</v>
      </c>
      <c r="M98" s="73" t="s">
        <v>843</v>
      </c>
      <c r="Q98" s="73">
        <f t="shared" si="2"/>
        <v>8</v>
      </c>
      <c r="R98" s="127">
        <f t="shared" si="3"/>
        <v>7.8</v>
      </c>
    </row>
    <row r="99" spans="1:256" s="73" customFormat="1" ht="21" customHeight="1">
      <c r="A99" s="84">
        <v>97</v>
      </c>
      <c r="B99" s="47" t="s">
        <v>918</v>
      </c>
      <c r="C99" s="173" t="s">
        <v>497</v>
      </c>
      <c r="D99" s="68" t="s">
        <v>843</v>
      </c>
      <c r="E99" s="70">
        <v>2.1</v>
      </c>
      <c r="F99" s="70">
        <v>2.1</v>
      </c>
      <c r="G99" s="65" t="s">
        <v>242</v>
      </c>
      <c r="H99" s="86" t="s">
        <v>243</v>
      </c>
      <c r="I99" s="98">
        <v>36</v>
      </c>
      <c r="J99" s="98">
        <v>36</v>
      </c>
      <c r="K99" s="85"/>
      <c r="L99" s="68" t="s">
        <v>497</v>
      </c>
      <c r="M99" s="73" t="s">
        <v>843</v>
      </c>
      <c r="Q99" s="73">
        <f t="shared" si="2"/>
        <v>75.599999999999994</v>
      </c>
      <c r="R99" s="127">
        <f t="shared" si="3"/>
        <v>75.599999999999994</v>
      </c>
    </row>
    <row r="100" spans="1:256" s="73" customFormat="1" ht="21" customHeight="1">
      <c r="A100" s="84">
        <v>98</v>
      </c>
      <c r="B100" s="47" t="s">
        <v>919</v>
      </c>
      <c r="C100" s="173" t="s">
        <v>500</v>
      </c>
      <c r="D100" s="68" t="s">
        <v>843</v>
      </c>
      <c r="E100" s="70">
        <v>0.3</v>
      </c>
      <c r="F100" s="183">
        <v>0.115</v>
      </c>
      <c r="G100" s="65" t="s">
        <v>242</v>
      </c>
      <c r="H100" s="86" t="s">
        <v>243</v>
      </c>
      <c r="I100" s="98">
        <v>18</v>
      </c>
      <c r="J100" s="98">
        <v>18</v>
      </c>
      <c r="K100" s="85"/>
      <c r="L100" s="68" t="s">
        <v>500</v>
      </c>
      <c r="M100" s="73" t="s">
        <v>843</v>
      </c>
      <c r="Q100" s="73">
        <f t="shared" si="2"/>
        <v>5.4</v>
      </c>
      <c r="R100" s="127">
        <f t="shared" si="3"/>
        <v>2.0699999999999998</v>
      </c>
    </row>
    <row r="101" spans="1:256" s="14" customFormat="1" ht="21" customHeight="1">
      <c r="A101" s="31">
        <v>99</v>
      </c>
      <c r="B101" s="131" t="s">
        <v>920</v>
      </c>
      <c r="C101" s="175" t="s">
        <v>503</v>
      </c>
      <c r="D101" s="33" t="s">
        <v>843</v>
      </c>
      <c r="E101" s="35">
        <v>6.6</v>
      </c>
      <c r="F101" s="35">
        <v>6.6</v>
      </c>
      <c r="G101" s="36" t="s">
        <v>242</v>
      </c>
      <c r="H101" s="123" t="s">
        <v>243</v>
      </c>
      <c r="I101" s="115">
        <v>44</v>
      </c>
      <c r="J101" s="115">
        <v>44</v>
      </c>
      <c r="K101" s="81"/>
      <c r="L101" s="33" t="s">
        <v>503</v>
      </c>
      <c r="M101" s="14" t="s">
        <v>843</v>
      </c>
      <c r="O101" s="14">
        <v>21</v>
      </c>
      <c r="Q101" s="14">
        <f t="shared" si="2"/>
        <v>290.39999999999998</v>
      </c>
      <c r="R101" s="127">
        <f t="shared" si="3"/>
        <v>290.39999999999998</v>
      </c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3"/>
      <c r="BR101" s="43"/>
      <c r="BS101" s="43"/>
      <c r="BT101" s="43"/>
      <c r="BU101" s="43"/>
      <c r="BV101" s="43"/>
      <c r="BW101" s="43"/>
      <c r="BX101" s="43"/>
      <c r="BY101" s="43"/>
      <c r="BZ101" s="43"/>
      <c r="CA101" s="43"/>
      <c r="CB101" s="43"/>
      <c r="CC101" s="43"/>
      <c r="CD101" s="43"/>
      <c r="CE101" s="43"/>
      <c r="CF101" s="43"/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3"/>
      <c r="DE101" s="43"/>
      <c r="DF101" s="43"/>
      <c r="DG101" s="43"/>
      <c r="DH101" s="43"/>
      <c r="DI101" s="43"/>
      <c r="DJ101" s="43"/>
      <c r="DK101" s="43"/>
      <c r="DL101" s="43"/>
      <c r="DM101" s="43"/>
      <c r="DN101" s="43"/>
      <c r="DO101" s="43"/>
      <c r="DP101" s="43"/>
      <c r="DQ101" s="43"/>
      <c r="DR101" s="43"/>
      <c r="DS101" s="43"/>
      <c r="DT101" s="43"/>
      <c r="DU101" s="43"/>
      <c r="DV101" s="43"/>
      <c r="DW101" s="43"/>
      <c r="DX101" s="43"/>
      <c r="DY101" s="43"/>
      <c r="DZ101" s="43"/>
      <c r="EA101" s="43"/>
      <c r="EB101" s="43"/>
      <c r="EC101" s="43"/>
      <c r="ED101" s="43"/>
      <c r="EE101" s="43"/>
      <c r="EF101" s="43"/>
      <c r="EG101" s="43"/>
      <c r="EH101" s="43"/>
      <c r="EI101" s="43"/>
      <c r="EJ101" s="43"/>
      <c r="EK101" s="43"/>
      <c r="EL101" s="43"/>
      <c r="EM101" s="43"/>
      <c r="EN101" s="43"/>
      <c r="EO101" s="43"/>
      <c r="EP101" s="43"/>
      <c r="EQ101" s="43"/>
      <c r="ER101" s="43"/>
      <c r="ES101" s="43"/>
      <c r="ET101" s="43"/>
      <c r="EU101" s="43"/>
      <c r="EV101" s="43"/>
      <c r="EW101" s="43"/>
      <c r="EX101" s="43"/>
      <c r="EY101" s="43"/>
      <c r="EZ101" s="43"/>
      <c r="FA101" s="43"/>
      <c r="FB101" s="43"/>
      <c r="FC101" s="43"/>
      <c r="FD101" s="43"/>
      <c r="FE101" s="43"/>
      <c r="FF101" s="43"/>
      <c r="FG101" s="43"/>
      <c r="FH101" s="43"/>
      <c r="FI101" s="43"/>
      <c r="FJ101" s="43"/>
      <c r="FK101" s="43"/>
      <c r="FL101" s="43"/>
      <c r="FM101" s="43"/>
      <c r="FN101" s="43"/>
      <c r="FO101" s="43"/>
      <c r="FP101" s="43"/>
      <c r="FQ101" s="43"/>
      <c r="FR101" s="43"/>
      <c r="FS101" s="43"/>
      <c r="FT101" s="43"/>
      <c r="FU101" s="43"/>
      <c r="FV101" s="43"/>
      <c r="FW101" s="43"/>
      <c r="FX101" s="43"/>
      <c r="FY101" s="43"/>
      <c r="FZ101" s="43"/>
      <c r="GA101" s="43"/>
      <c r="GB101" s="43"/>
      <c r="GC101" s="43"/>
      <c r="GD101" s="43"/>
      <c r="GE101" s="43"/>
      <c r="GF101" s="43"/>
      <c r="GG101" s="43"/>
      <c r="GH101" s="43"/>
      <c r="GI101" s="43"/>
      <c r="GJ101" s="43"/>
      <c r="GK101" s="43"/>
      <c r="GL101" s="43"/>
      <c r="GM101" s="43"/>
      <c r="GN101" s="43"/>
      <c r="GO101" s="43"/>
      <c r="GP101" s="43"/>
      <c r="GQ101" s="43"/>
      <c r="GR101" s="43"/>
      <c r="GS101" s="43"/>
      <c r="GT101" s="43"/>
      <c r="GU101" s="43"/>
      <c r="GV101" s="43"/>
      <c r="GW101" s="43"/>
      <c r="GX101" s="43"/>
      <c r="GY101" s="43"/>
      <c r="GZ101" s="43"/>
      <c r="HA101" s="43"/>
      <c r="HB101" s="43"/>
      <c r="HC101" s="43"/>
      <c r="HD101" s="43"/>
      <c r="HE101" s="43"/>
      <c r="HF101" s="43"/>
      <c r="HG101" s="43"/>
      <c r="HH101" s="43"/>
      <c r="HI101" s="43"/>
      <c r="HJ101" s="43"/>
      <c r="HK101" s="43"/>
      <c r="HL101" s="43"/>
      <c r="HM101" s="43"/>
      <c r="HN101" s="43"/>
      <c r="HO101" s="43"/>
      <c r="HP101" s="43"/>
      <c r="HQ101" s="43"/>
      <c r="HR101" s="43"/>
      <c r="HS101" s="43"/>
      <c r="HT101" s="43"/>
      <c r="HU101" s="43"/>
      <c r="HV101" s="43"/>
      <c r="HW101" s="43"/>
      <c r="HX101" s="43"/>
      <c r="HY101" s="43"/>
      <c r="HZ101" s="43"/>
      <c r="IA101" s="43"/>
      <c r="IB101" s="43"/>
      <c r="IC101" s="43"/>
      <c r="ID101" s="43"/>
      <c r="IE101" s="43"/>
      <c r="IF101" s="43"/>
      <c r="IG101" s="43"/>
      <c r="IH101" s="43"/>
      <c r="II101" s="43"/>
      <c r="IJ101" s="43"/>
      <c r="IK101" s="43"/>
      <c r="IL101" s="178"/>
      <c r="IM101" s="178"/>
      <c r="IN101" s="178"/>
      <c r="IO101" s="178"/>
      <c r="IP101" s="178"/>
      <c r="IQ101" s="178"/>
      <c r="IR101" s="178"/>
      <c r="IS101" s="178"/>
      <c r="IT101" s="178"/>
      <c r="IU101" s="178"/>
      <c r="IV101" s="178"/>
    </row>
    <row r="102" spans="1:256" s="73" customFormat="1" ht="21" customHeight="1">
      <c r="A102" s="84">
        <v>100</v>
      </c>
      <c r="B102" s="47" t="s">
        <v>921</v>
      </c>
      <c r="C102" s="173" t="s">
        <v>506</v>
      </c>
      <c r="D102" s="68" t="s">
        <v>843</v>
      </c>
      <c r="E102" s="70">
        <v>2.2000000000000002</v>
      </c>
      <c r="F102" s="186">
        <v>2.2250000000000001</v>
      </c>
      <c r="G102" s="65" t="s">
        <v>242</v>
      </c>
      <c r="H102" s="86" t="s">
        <v>243</v>
      </c>
      <c r="I102" s="98">
        <v>50</v>
      </c>
      <c r="J102" s="98">
        <v>50</v>
      </c>
      <c r="K102" s="85"/>
      <c r="L102" s="68" t="s">
        <v>506</v>
      </c>
      <c r="M102" s="73" t="s">
        <v>843</v>
      </c>
      <c r="Q102" s="73">
        <f t="shared" si="2"/>
        <v>110</v>
      </c>
      <c r="R102" s="127">
        <f t="shared" si="3"/>
        <v>111.25</v>
      </c>
    </row>
    <row r="103" spans="1:256" s="73" customFormat="1" ht="21" customHeight="1">
      <c r="A103" s="84">
        <v>101</v>
      </c>
      <c r="B103" s="47" t="s">
        <v>881</v>
      </c>
      <c r="C103" s="173" t="s">
        <v>508</v>
      </c>
      <c r="D103" s="68" t="s">
        <v>843</v>
      </c>
      <c r="E103" s="70">
        <v>0.8</v>
      </c>
      <c r="F103" s="186">
        <v>0.84499999999999997</v>
      </c>
      <c r="G103" s="65" t="s">
        <v>242</v>
      </c>
      <c r="H103" s="86" t="s">
        <v>243</v>
      </c>
      <c r="I103" s="98">
        <v>26</v>
      </c>
      <c r="J103" s="98">
        <v>26</v>
      </c>
      <c r="K103" s="85"/>
      <c r="L103" s="68" t="s">
        <v>508</v>
      </c>
      <c r="M103" s="73" t="s">
        <v>843</v>
      </c>
      <c r="Q103" s="73">
        <f t="shared" si="2"/>
        <v>20.8</v>
      </c>
      <c r="R103" s="127">
        <f t="shared" si="3"/>
        <v>21.97</v>
      </c>
    </row>
    <row r="104" spans="1:256" s="73" customFormat="1" ht="21" customHeight="1">
      <c r="A104" s="84">
        <v>102</v>
      </c>
      <c r="B104" s="47" t="s">
        <v>922</v>
      </c>
      <c r="C104" s="173" t="s">
        <v>511</v>
      </c>
      <c r="D104" s="68" t="s">
        <v>843</v>
      </c>
      <c r="E104" s="70">
        <v>2.2000000000000002</v>
      </c>
      <c r="F104" s="70">
        <v>2.2000000000000002</v>
      </c>
      <c r="G104" s="65" t="s">
        <v>242</v>
      </c>
      <c r="H104" s="86" t="s">
        <v>243</v>
      </c>
      <c r="I104" s="98">
        <v>10</v>
      </c>
      <c r="J104" s="98">
        <v>10</v>
      </c>
      <c r="K104" s="85"/>
      <c r="L104" s="68" t="s">
        <v>511</v>
      </c>
      <c r="M104" s="73" t="s">
        <v>843</v>
      </c>
      <c r="Q104" s="73">
        <f t="shared" si="2"/>
        <v>22</v>
      </c>
      <c r="R104" s="127">
        <f t="shared" si="3"/>
        <v>22</v>
      </c>
    </row>
    <row r="105" spans="1:256" s="73" customFormat="1" ht="21" customHeight="1">
      <c r="A105" s="84">
        <v>103</v>
      </c>
      <c r="B105" s="47" t="s">
        <v>923</v>
      </c>
      <c r="C105" s="173" t="s">
        <v>514</v>
      </c>
      <c r="D105" s="68" t="s">
        <v>843</v>
      </c>
      <c r="E105" s="70">
        <v>14.1</v>
      </c>
      <c r="F105" s="70">
        <v>14.1</v>
      </c>
      <c r="G105" s="65" t="s">
        <v>242</v>
      </c>
      <c r="H105" s="86" t="s">
        <v>243</v>
      </c>
      <c r="I105" s="98">
        <v>10</v>
      </c>
      <c r="J105" s="98">
        <v>10</v>
      </c>
      <c r="K105" s="85"/>
      <c r="L105" s="68" t="s">
        <v>514</v>
      </c>
      <c r="M105" s="73" t="s">
        <v>843</v>
      </c>
      <c r="Q105" s="73">
        <f t="shared" si="2"/>
        <v>141</v>
      </c>
      <c r="R105" s="127">
        <f t="shared" si="3"/>
        <v>141</v>
      </c>
    </row>
    <row r="106" spans="1:256" s="73" customFormat="1" ht="21" customHeight="1">
      <c r="A106" s="84">
        <v>104</v>
      </c>
      <c r="B106" s="47" t="s">
        <v>866</v>
      </c>
      <c r="C106" s="173" t="s">
        <v>516</v>
      </c>
      <c r="D106" s="68" t="s">
        <v>843</v>
      </c>
      <c r="E106" s="70">
        <v>0.7</v>
      </c>
      <c r="F106" s="183">
        <v>0.65</v>
      </c>
      <c r="G106" s="65" t="s">
        <v>242</v>
      </c>
      <c r="H106" s="86" t="s">
        <v>243</v>
      </c>
      <c r="I106" s="98">
        <v>10</v>
      </c>
      <c r="J106" s="98">
        <v>10</v>
      </c>
      <c r="K106" s="85"/>
      <c r="L106" s="68" t="s">
        <v>516</v>
      </c>
      <c r="M106" s="73" t="s">
        <v>843</v>
      </c>
      <c r="Q106" s="73">
        <f t="shared" si="2"/>
        <v>7</v>
      </c>
      <c r="R106" s="127">
        <f t="shared" si="3"/>
        <v>6.5</v>
      </c>
    </row>
    <row r="107" spans="1:256" s="73" customFormat="1" ht="21" customHeight="1">
      <c r="A107" s="84">
        <v>105</v>
      </c>
      <c r="B107" s="47" t="s">
        <v>924</v>
      </c>
      <c r="C107" s="173" t="s">
        <v>519</v>
      </c>
      <c r="D107" s="68" t="s">
        <v>843</v>
      </c>
      <c r="E107" s="70">
        <v>0.4</v>
      </c>
      <c r="F107" s="70">
        <v>0.4</v>
      </c>
      <c r="G107" s="65" t="s">
        <v>242</v>
      </c>
      <c r="H107" s="86" t="s">
        <v>243</v>
      </c>
      <c r="I107" s="98">
        <v>12</v>
      </c>
      <c r="J107" s="98">
        <v>12</v>
      </c>
      <c r="K107" s="85"/>
      <c r="L107" s="68" t="s">
        <v>519</v>
      </c>
      <c r="M107" s="73" t="s">
        <v>843</v>
      </c>
      <c r="Q107" s="73">
        <f t="shared" si="2"/>
        <v>4.8</v>
      </c>
      <c r="R107" s="127">
        <f t="shared" si="3"/>
        <v>4.8</v>
      </c>
    </row>
    <row r="108" spans="1:256" s="73" customFormat="1" ht="21" customHeight="1">
      <c r="A108" s="84">
        <v>106</v>
      </c>
      <c r="B108" s="47" t="s">
        <v>925</v>
      </c>
      <c r="C108" s="173" t="s">
        <v>522</v>
      </c>
      <c r="D108" s="68" t="s">
        <v>843</v>
      </c>
      <c r="E108" s="70">
        <v>0.37</v>
      </c>
      <c r="F108" s="186">
        <v>0.375</v>
      </c>
      <c r="G108" s="65" t="s">
        <v>242</v>
      </c>
      <c r="H108" s="86" t="s">
        <v>243</v>
      </c>
      <c r="I108" s="98">
        <v>4</v>
      </c>
      <c r="J108" s="98">
        <v>4</v>
      </c>
      <c r="K108" s="85"/>
      <c r="L108" s="68" t="s">
        <v>522</v>
      </c>
      <c r="M108" s="73" t="s">
        <v>843</v>
      </c>
      <c r="Q108" s="73">
        <f t="shared" si="2"/>
        <v>1.48</v>
      </c>
      <c r="R108" s="127">
        <f t="shared" si="3"/>
        <v>1.5</v>
      </c>
    </row>
    <row r="109" spans="1:256" s="73" customFormat="1" ht="21" customHeight="1">
      <c r="A109" s="84">
        <v>107</v>
      </c>
      <c r="B109" s="47" t="s">
        <v>855</v>
      </c>
      <c r="C109" s="173" t="s">
        <v>524</v>
      </c>
      <c r="D109" s="68" t="s">
        <v>843</v>
      </c>
      <c r="E109" s="70">
        <v>0.2</v>
      </c>
      <c r="F109" s="70">
        <v>0.2</v>
      </c>
      <c r="G109" s="65" t="s">
        <v>242</v>
      </c>
      <c r="H109" s="86" t="s">
        <v>243</v>
      </c>
      <c r="I109" s="98">
        <v>10</v>
      </c>
      <c r="J109" s="98">
        <v>10</v>
      </c>
      <c r="K109" s="85"/>
      <c r="L109" s="68" t="s">
        <v>524</v>
      </c>
      <c r="M109" s="73" t="s">
        <v>843</v>
      </c>
      <c r="Q109" s="73">
        <f t="shared" si="2"/>
        <v>2</v>
      </c>
      <c r="R109" s="127">
        <f t="shared" si="3"/>
        <v>2</v>
      </c>
    </row>
    <row r="110" spans="1:256" s="73" customFormat="1" ht="21" customHeight="1">
      <c r="A110" s="84">
        <v>109</v>
      </c>
      <c r="B110" s="47" t="s">
        <v>926</v>
      </c>
      <c r="C110" s="173" t="s">
        <v>527</v>
      </c>
      <c r="D110" s="68" t="s">
        <v>843</v>
      </c>
      <c r="E110" s="70">
        <v>0.03</v>
      </c>
      <c r="F110" s="186">
        <v>0.02</v>
      </c>
      <c r="G110" s="65" t="s">
        <v>242</v>
      </c>
      <c r="H110" s="86" t="s">
        <v>243</v>
      </c>
      <c r="I110" s="98">
        <v>30</v>
      </c>
      <c r="J110" s="98">
        <v>30</v>
      </c>
      <c r="K110" s="85"/>
      <c r="L110" s="68" t="s">
        <v>527</v>
      </c>
      <c r="M110" s="73" t="s">
        <v>843</v>
      </c>
      <c r="Q110" s="73">
        <f t="shared" si="2"/>
        <v>0.9</v>
      </c>
      <c r="R110" s="127">
        <f t="shared" si="3"/>
        <v>0.6</v>
      </c>
    </row>
    <row r="111" spans="1:256" s="73" customFormat="1" ht="21" customHeight="1">
      <c r="A111" s="84">
        <v>110</v>
      </c>
      <c r="B111" s="47" t="s">
        <v>927</v>
      </c>
      <c r="C111" s="173" t="s">
        <v>530</v>
      </c>
      <c r="D111" s="68" t="s">
        <v>843</v>
      </c>
      <c r="E111" s="70">
        <v>3.1</v>
      </c>
      <c r="F111" s="70">
        <v>3.1</v>
      </c>
      <c r="G111" s="65" t="s">
        <v>242</v>
      </c>
      <c r="H111" s="86" t="s">
        <v>243</v>
      </c>
      <c r="I111" s="98">
        <v>20</v>
      </c>
      <c r="J111" s="98">
        <v>20</v>
      </c>
      <c r="K111" s="85"/>
      <c r="L111" s="68" t="s">
        <v>530</v>
      </c>
      <c r="M111" s="73" t="s">
        <v>843</v>
      </c>
      <c r="Q111" s="73">
        <f t="shared" si="2"/>
        <v>62</v>
      </c>
      <c r="R111" s="127">
        <f t="shared" si="3"/>
        <v>62</v>
      </c>
    </row>
    <row r="112" spans="1:256" s="73" customFormat="1" ht="21" customHeight="1">
      <c r="A112" s="84">
        <v>111</v>
      </c>
      <c r="B112" s="47" t="s">
        <v>866</v>
      </c>
      <c r="C112" s="173" t="s">
        <v>532</v>
      </c>
      <c r="D112" s="68" t="s">
        <v>843</v>
      </c>
      <c r="E112" s="70">
        <v>0.2</v>
      </c>
      <c r="F112" s="70">
        <v>0.2</v>
      </c>
      <c r="G112" s="65" t="s">
        <v>242</v>
      </c>
      <c r="H112" s="86" t="s">
        <v>243</v>
      </c>
      <c r="I112" s="98">
        <v>38</v>
      </c>
      <c r="J112" s="98">
        <v>38</v>
      </c>
      <c r="K112" s="187"/>
      <c r="L112" s="68" t="s">
        <v>532</v>
      </c>
      <c r="M112" s="73" t="s">
        <v>843</v>
      </c>
      <c r="Q112" s="73">
        <f t="shared" si="2"/>
        <v>7.6</v>
      </c>
      <c r="R112" s="127">
        <f t="shared" si="3"/>
        <v>7.6</v>
      </c>
    </row>
    <row r="113" spans="1:256" s="73" customFormat="1" ht="21" customHeight="1">
      <c r="A113" s="84">
        <v>113</v>
      </c>
      <c r="B113" s="47" t="s">
        <v>878</v>
      </c>
      <c r="C113" s="173" t="s">
        <v>534</v>
      </c>
      <c r="D113" s="68" t="s">
        <v>843</v>
      </c>
      <c r="E113" s="70">
        <v>2</v>
      </c>
      <c r="F113" s="70">
        <v>2</v>
      </c>
      <c r="G113" s="65" t="s">
        <v>242</v>
      </c>
      <c r="H113" s="86" t="s">
        <v>243</v>
      </c>
      <c r="I113" s="98">
        <v>22</v>
      </c>
      <c r="J113" s="98">
        <v>22</v>
      </c>
      <c r="K113" s="85"/>
      <c r="L113" s="68" t="s">
        <v>534</v>
      </c>
      <c r="M113" s="73" t="s">
        <v>843</v>
      </c>
      <c r="Q113" s="73">
        <f t="shared" si="2"/>
        <v>44</v>
      </c>
      <c r="R113" s="127">
        <f t="shared" si="3"/>
        <v>44</v>
      </c>
    </row>
    <row r="114" spans="1:256" s="73" customFormat="1" ht="21" customHeight="1">
      <c r="A114" s="84">
        <v>114</v>
      </c>
      <c r="B114" s="47" t="s">
        <v>928</v>
      </c>
      <c r="C114" s="173" t="s">
        <v>537</v>
      </c>
      <c r="D114" s="68" t="s">
        <v>843</v>
      </c>
      <c r="E114" s="70">
        <v>0.7</v>
      </c>
      <c r="F114" s="186">
        <v>0.67500000000000004</v>
      </c>
      <c r="G114" s="65" t="s">
        <v>242</v>
      </c>
      <c r="H114" s="86" t="s">
        <v>243</v>
      </c>
      <c r="I114" s="98">
        <v>16</v>
      </c>
      <c r="J114" s="98">
        <v>16</v>
      </c>
      <c r="K114" s="85"/>
      <c r="L114" s="68" t="s">
        <v>537</v>
      </c>
      <c r="M114" s="73" t="s">
        <v>843</v>
      </c>
      <c r="Q114" s="73">
        <f t="shared" si="2"/>
        <v>11.2</v>
      </c>
      <c r="R114" s="127">
        <f t="shared" si="3"/>
        <v>10.8</v>
      </c>
    </row>
    <row r="115" spans="1:256" s="73" customFormat="1" ht="21" customHeight="1">
      <c r="A115" s="84">
        <v>115</v>
      </c>
      <c r="B115" s="47" t="s">
        <v>870</v>
      </c>
      <c r="C115" s="173" t="s">
        <v>539</v>
      </c>
      <c r="D115" s="68" t="s">
        <v>843</v>
      </c>
      <c r="E115" s="70">
        <v>0.7</v>
      </c>
      <c r="F115" s="70">
        <v>0.7</v>
      </c>
      <c r="G115" s="65" t="s">
        <v>242</v>
      </c>
      <c r="H115" s="86" t="s">
        <v>243</v>
      </c>
      <c r="I115" s="98">
        <v>60</v>
      </c>
      <c r="J115" s="98">
        <v>60</v>
      </c>
      <c r="K115" s="85"/>
      <c r="L115" s="68" t="s">
        <v>539</v>
      </c>
      <c r="M115" s="73" t="s">
        <v>843</v>
      </c>
      <c r="Q115" s="73">
        <f t="shared" si="2"/>
        <v>42</v>
      </c>
      <c r="R115" s="127">
        <f t="shared" si="3"/>
        <v>42</v>
      </c>
    </row>
    <row r="116" spans="1:256" s="73" customFormat="1" ht="21" customHeight="1">
      <c r="A116" s="84">
        <v>117</v>
      </c>
      <c r="B116" s="47" t="s">
        <v>866</v>
      </c>
      <c r="C116" s="173" t="s">
        <v>541</v>
      </c>
      <c r="D116" s="68" t="s">
        <v>843</v>
      </c>
      <c r="E116" s="70">
        <v>0.6</v>
      </c>
      <c r="F116" s="183">
        <v>0.19500000000000001</v>
      </c>
      <c r="G116" s="65" t="s">
        <v>242</v>
      </c>
      <c r="H116" s="86" t="s">
        <v>243</v>
      </c>
      <c r="I116" s="98">
        <v>6</v>
      </c>
      <c r="J116" s="98">
        <v>6</v>
      </c>
      <c r="K116" s="85"/>
      <c r="L116" s="68" t="s">
        <v>541</v>
      </c>
      <c r="M116" s="73" t="s">
        <v>843</v>
      </c>
      <c r="Q116" s="73">
        <f t="shared" si="2"/>
        <v>3.6</v>
      </c>
      <c r="R116" s="127">
        <f t="shared" si="3"/>
        <v>1.17</v>
      </c>
    </row>
    <row r="117" spans="1:256" s="73" customFormat="1" ht="21" customHeight="1">
      <c r="A117" s="84">
        <v>118</v>
      </c>
      <c r="B117" s="47" t="s">
        <v>929</v>
      </c>
      <c r="C117" s="173" t="s">
        <v>544</v>
      </c>
      <c r="D117" s="68" t="s">
        <v>843</v>
      </c>
      <c r="E117" s="70">
        <v>1.6</v>
      </c>
      <c r="F117" s="70">
        <v>1.6</v>
      </c>
      <c r="G117" s="65" t="s">
        <v>242</v>
      </c>
      <c r="H117" s="86" t="s">
        <v>243</v>
      </c>
      <c r="I117" s="98">
        <v>16</v>
      </c>
      <c r="J117" s="98">
        <v>16</v>
      </c>
      <c r="K117" s="85"/>
      <c r="L117" s="68" t="s">
        <v>544</v>
      </c>
      <c r="M117" s="73" t="s">
        <v>843</v>
      </c>
      <c r="Q117" s="73">
        <f t="shared" si="2"/>
        <v>25.6</v>
      </c>
      <c r="R117" s="127">
        <f t="shared" si="3"/>
        <v>25.6</v>
      </c>
    </row>
    <row r="118" spans="1:256" s="14" customFormat="1" ht="24.75" customHeight="1">
      <c r="A118" s="31">
        <v>119</v>
      </c>
      <c r="B118" s="131" t="s">
        <v>930</v>
      </c>
      <c r="C118" s="175" t="s">
        <v>547</v>
      </c>
      <c r="D118" s="41" t="s">
        <v>548</v>
      </c>
      <c r="E118" s="35">
        <v>64</v>
      </c>
      <c r="F118" s="35">
        <v>64.7</v>
      </c>
      <c r="G118" s="36" t="s">
        <v>242</v>
      </c>
      <c r="H118" s="123" t="s">
        <v>243</v>
      </c>
      <c r="I118" s="115">
        <f>12+14</f>
        <v>26</v>
      </c>
      <c r="J118" s="115">
        <v>26</v>
      </c>
      <c r="K118" s="34" t="s">
        <v>909</v>
      </c>
      <c r="L118" s="33" t="s">
        <v>547</v>
      </c>
      <c r="M118" s="83" t="s">
        <v>548</v>
      </c>
      <c r="N118" s="83" t="s">
        <v>247</v>
      </c>
      <c r="O118" s="14">
        <v>22</v>
      </c>
      <c r="Q118" s="14">
        <f t="shared" si="2"/>
        <v>1664</v>
      </c>
      <c r="R118" s="127">
        <f t="shared" si="3"/>
        <v>1682.2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3"/>
      <c r="BR118" s="43"/>
      <c r="BS118" s="43"/>
      <c r="BT118" s="43"/>
      <c r="BU118" s="43"/>
      <c r="BV118" s="43"/>
      <c r="BW118" s="43"/>
      <c r="BX118" s="43"/>
      <c r="BY118" s="43"/>
      <c r="BZ118" s="43"/>
      <c r="CA118" s="43"/>
      <c r="CB118" s="43"/>
      <c r="CC118" s="43"/>
      <c r="CD118" s="43"/>
      <c r="CE118" s="43"/>
      <c r="CF118" s="43"/>
      <c r="CG118" s="43"/>
      <c r="CH118" s="43"/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3"/>
      <c r="DE118" s="43"/>
      <c r="DF118" s="43"/>
      <c r="DG118" s="43"/>
      <c r="DH118" s="43"/>
      <c r="DI118" s="43"/>
      <c r="DJ118" s="43"/>
      <c r="DK118" s="43"/>
      <c r="DL118" s="43"/>
      <c r="DM118" s="43"/>
      <c r="DN118" s="43"/>
      <c r="DO118" s="43"/>
      <c r="DP118" s="43"/>
      <c r="DQ118" s="43"/>
      <c r="DR118" s="43"/>
      <c r="DS118" s="43"/>
      <c r="DT118" s="43"/>
      <c r="DU118" s="43"/>
      <c r="DV118" s="43"/>
      <c r="DW118" s="43"/>
      <c r="DX118" s="43"/>
      <c r="DY118" s="43"/>
      <c r="DZ118" s="43"/>
      <c r="EA118" s="43"/>
      <c r="EB118" s="43"/>
      <c r="EC118" s="43"/>
      <c r="ED118" s="43"/>
      <c r="EE118" s="43"/>
      <c r="EF118" s="43"/>
      <c r="EG118" s="43"/>
      <c r="EH118" s="43"/>
      <c r="EI118" s="43"/>
      <c r="EJ118" s="43"/>
      <c r="EK118" s="43"/>
      <c r="EL118" s="43"/>
      <c r="EM118" s="43"/>
      <c r="EN118" s="43"/>
      <c r="EO118" s="43"/>
      <c r="EP118" s="43"/>
      <c r="EQ118" s="43"/>
      <c r="ER118" s="43"/>
      <c r="ES118" s="43"/>
      <c r="ET118" s="43"/>
      <c r="EU118" s="43"/>
      <c r="EV118" s="43"/>
      <c r="EW118" s="43"/>
      <c r="EX118" s="43"/>
      <c r="EY118" s="43"/>
      <c r="EZ118" s="43"/>
      <c r="FA118" s="43"/>
      <c r="FB118" s="43"/>
      <c r="FC118" s="43"/>
      <c r="FD118" s="43"/>
      <c r="FE118" s="43"/>
      <c r="FF118" s="43"/>
      <c r="FG118" s="43"/>
      <c r="FH118" s="43"/>
      <c r="FI118" s="43"/>
      <c r="FJ118" s="43"/>
      <c r="FK118" s="43"/>
      <c r="FL118" s="43"/>
      <c r="FM118" s="43"/>
      <c r="FN118" s="43"/>
      <c r="FO118" s="43"/>
      <c r="FP118" s="43"/>
      <c r="FQ118" s="43"/>
      <c r="FR118" s="43"/>
      <c r="FS118" s="43"/>
      <c r="FT118" s="43"/>
      <c r="FU118" s="43"/>
      <c r="FV118" s="43"/>
      <c r="FW118" s="43"/>
      <c r="FX118" s="43"/>
      <c r="FY118" s="43"/>
      <c r="FZ118" s="43"/>
      <c r="GA118" s="43"/>
      <c r="GB118" s="43"/>
      <c r="GC118" s="43"/>
      <c r="GD118" s="43"/>
      <c r="GE118" s="43"/>
      <c r="GF118" s="43"/>
      <c r="GG118" s="43"/>
      <c r="GH118" s="43"/>
      <c r="GI118" s="43"/>
      <c r="GJ118" s="43"/>
      <c r="GK118" s="43"/>
      <c r="GL118" s="43"/>
      <c r="GM118" s="43"/>
      <c r="GN118" s="43"/>
      <c r="GO118" s="43"/>
      <c r="GP118" s="43"/>
      <c r="GQ118" s="43"/>
      <c r="GR118" s="43"/>
      <c r="GS118" s="43"/>
      <c r="GT118" s="43"/>
      <c r="GU118" s="43"/>
      <c r="GV118" s="43"/>
      <c r="GW118" s="43"/>
      <c r="GX118" s="43"/>
      <c r="GY118" s="43"/>
      <c r="GZ118" s="43"/>
      <c r="HA118" s="43"/>
      <c r="HB118" s="43"/>
      <c r="HC118" s="43"/>
      <c r="HD118" s="43"/>
      <c r="HE118" s="43"/>
      <c r="HF118" s="43"/>
      <c r="HG118" s="43"/>
      <c r="HH118" s="43"/>
      <c r="HI118" s="43"/>
      <c r="HJ118" s="43"/>
      <c r="HK118" s="43"/>
      <c r="HL118" s="43"/>
      <c r="HM118" s="43"/>
      <c r="HN118" s="43"/>
      <c r="HO118" s="43"/>
      <c r="HP118" s="43"/>
      <c r="HQ118" s="43"/>
      <c r="HR118" s="43"/>
      <c r="HS118" s="43"/>
      <c r="HT118" s="43"/>
      <c r="HU118" s="43"/>
      <c r="HV118" s="43"/>
      <c r="HW118" s="43"/>
      <c r="HX118" s="43"/>
      <c r="HY118" s="43"/>
      <c r="HZ118" s="43"/>
      <c r="IA118" s="43"/>
      <c r="IB118" s="43"/>
      <c r="IC118" s="43"/>
      <c r="ID118" s="43"/>
      <c r="IE118" s="43"/>
      <c r="IF118" s="43"/>
      <c r="IG118" s="43"/>
      <c r="IH118" s="43"/>
      <c r="II118" s="43"/>
      <c r="IJ118" s="43"/>
      <c r="IK118" s="43"/>
      <c r="IL118" s="178"/>
      <c r="IM118" s="178"/>
      <c r="IN118" s="178"/>
      <c r="IO118" s="178"/>
      <c r="IP118" s="178"/>
      <c r="IQ118" s="178"/>
      <c r="IR118" s="178"/>
      <c r="IS118" s="178"/>
      <c r="IT118" s="178"/>
      <c r="IU118" s="178"/>
      <c r="IV118" s="178"/>
    </row>
    <row r="119" spans="1:256" s="73" customFormat="1" ht="27" customHeight="1">
      <c r="A119" s="84">
        <v>120</v>
      </c>
      <c r="B119" s="47" t="s">
        <v>931</v>
      </c>
      <c r="C119" s="173" t="s">
        <v>551</v>
      </c>
      <c r="D119" s="188" t="s">
        <v>548</v>
      </c>
      <c r="E119" s="70">
        <v>0.2</v>
      </c>
      <c r="F119" s="183">
        <v>0.16</v>
      </c>
      <c r="G119" s="65" t="s">
        <v>242</v>
      </c>
      <c r="H119" s="86" t="s">
        <v>243</v>
      </c>
      <c r="I119" s="98">
        <v>44</v>
      </c>
      <c r="J119" s="98">
        <v>44</v>
      </c>
      <c r="K119" s="85"/>
      <c r="L119" s="68" t="s">
        <v>551</v>
      </c>
      <c r="M119" s="88" t="s">
        <v>548</v>
      </c>
      <c r="N119" s="73" t="s">
        <v>845</v>
      </c>
      <c r="Q119" s="73">
        <f t="shared" si="2"/>
        <v>8.8000000000000007</v>
      </c>
      <c r="R119" s="127">
        <f t="shared" si="3"/>
        <v>7.04</v>
      </c>
    </row>
    <row r="120" spans="1:256" s="73" customFormat="1" ht="27" customHeight="1">
      <c r="A120" s="84">
        <v>121</v>
      </c>
      <c r="B120" s="47" t="s">
        <v>851</v>
      </c>
      <c r="C120" s="173" t="s">
        <v>553</v>
      </c>
      <c r="D120" s="188" t="s">
        <v>548</v>
      </c>
      <c r="E120" s="70">
        <v>0.6</v>
      </c>
      <c r="F120" s="186">
        <v>0.59499999999999997</v>
      </c>
      <c r="G120" s="65" t="s">
        <v>242</v>
      </c>
      <c r="H120" s="86" t="s">
        <v>243</v>
      </c>
      <c r="I120" s="98">
        <v>20</v>
      </c>
      <c r="J120" s="98">
        <v>20</v>
      </c>
      <c r="K120" s="85"/>
      <c r="L120" s="68" t="s">
        <v>553</v>
      </c>
      <c r="M120" s="88" t="s">
        <v>548</v>
      </c>
      <c r="N120" s="73" t="s">
        <v>845</v>
      </c>
      <c r="Q120" s="73">
        <f t="shared" si="2"/>
        <v>12</v>
      </c>
      <c r="R120" s="127">
        <f t="shared" si="3"/>
        <v>11.9</v>
      </c>
    </row>
    <row r="121" spans="1:256" s="14" customFormat="1" ht="21" customHeight="1">
      <c r="A121" s="31">
        <v>122</v>
      </c>
      <c r="B121" s="131" t="s">
        <v>932</v>
      </c>
      <c r="C121" s="175" t="s">
        <v>556</v>
      </c>
      <c r="D121" s="33" t="s">
        <v>845</v>
      </c>
      <c r="E121" s="35">
        <v>26</v>
      </c>
      <c r="F121" s="35">
        <v>26.2</v>
      </c>
      <c r="G121" s="36" t="s">
        <v>242</v>
      </c>
      <c r="H121" s="123" t="s">
        <v>243</v>
      </c>
      <c r="I121" s="115">
        <v>17</v>
      </c>
      <c r="J121" s="115">
        <v>17</v>
      </c>
      <c r="K121" s="34" t="s">
        <v>909</v>
      </c>
      <c r="L121" s="33" t="s">
        <v>556</v>
      </c>
      <c r="M121" s="14" t="s">
        <v>845</v>
      </c>
      <c r="N121" s="14" t="s">
        <v>845</v>
      </c>
      <c r="O121" s="14">
        <v>23</v>
      </c>
      <c r="Q121" s="14">
        <f t="shared" si="2"/>
        <v>442</v>
      </c>
      <c r="R121" s="127">
        <f t="shared" si="3"/>
        <v>445.4</v>
      </c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3"/>
      <c r="DE121" s="43"/>
      <c r="DF121" s="43"/>
      <c r="DG121" s="43"/>
      <c r="DH121" s="43"/>
      <c r="DI121" s="43"/>
      <c r="DJ121" s="43"/>
      <c r="DK121" s="43"/>
      <c r="DL121" s="43"/>
      <c r="DM121" s="43"/>
      <c r="DN121" s="43"/>
      <c r="DO121" s="43"/>
      <c r="DP121" s="43"/>
      <c r="DQ121" s="43"/>
      <c r="DR121" s="43"/>
      <c r="DS121" s="43"/>
      <c r="DT121" s="43"/>
      <c r="DU121" s="43"/>
      <c r="DV121" s="43"/>
      <c r="DW121" s="43"/>
      <c r="DX121" s="43"/>
      <c r="DY121" s="43"/>
      <c r="DZ121" s="43"/>
      <c r="EA121" s="43"/>
      <c r="EB121" s="43"/>
      <c r="EC121" s="43"/>
      <c r="ED121" s="43"/>
      <c r="EE121" s="43"/>
      <c r="EF121" s="43"/>
      <c r="EG121" s="43"/>
      <c r="EH121" s="43"/>
      <c r="EI121" s="43"/>
      <c r="EJ121" s="43"/>
      <c r="EK121" s="43"/>
      <c r="EL121" s="43"/>
      <c r="EM121" s="43"/>
      <c r="EN121" s="43"/>
      <c r="EO121" s="43"/>
      <c r="EP121" s="43"/>
      <c r="EQ121" s="43"/>
      <c r="ER121" s="43"/>
      <c r="ES121" s="43"/>
      <c r="ET121" s="43"/>
      <c r="EU121" s="43"/>
      <c r="EV121" s="43"/>
      <c r="EW121" s="43"/>
      <c r="EX121" s="43"/>
      <c r="EY121" s="43"/>
      <c r="EZ121" s="43"/>
      <c r="FA121" s="43"/>
      <c r="FB121" s="43"/>
      <c r="FC121" s="43"/>
      <c r="FD121" s="43"/>
      <c r="FE121" s="43"/>
      <c r="FF121" s="43"/>
      <c r="FG121" s="43"/>
      <c r="FH121" s="43"/>
      <c r="FI121" s="43"/>
      <c r="FJ121" s="43"/>
      <c r="FK121" s="43"/>
      <c r="FL121" s="43"/>
      <c r="FM121" s="43"/>
      <c r="FN121" s="43"/>
      <c r="FO121" s="43"/>
      <c r="FP121" s="43"/>
      <c r="FQ121" s="43"/>
      <c r="FR121" s="43"/>
      <c r="FS121" s="43"/>
      <c r="FT121" s="43"/>
      <c r="FU121" s="43"/>
      <c r="FV121" s="43"/>
      <c r="FW121" s="43"/>
      <c r="FX121" s="43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  <c r="HG121" s="43"/>
      <c r="HH121" s="43"/>
      <c r="HI121" s="43"/>
      <c r="HJ121" s="43"/>
      <c r="HK121" s="43"/>
      <c r="HL121" s="43"/>
      <c r="HM121" s="43"/>
      <c r="HN121" s="43"/>
      <c r="HO121" s="43"/>
      <c r="HP121" s="43"/>
      <c r="HQ121" s="43"/>
      <c r="HR121" s="43"/>
      <c r="HS121" s="43"/>
      <c r="HT121" s="43"/>
      <c r="HU121" s="43"/>
      <c r="HV121" s="43"/>
      <c r="HW121" s="43"/>
      <c r="HX121" s="43"/>
      <c r="HY121" s="43"/>
      <c r="HZ121" s="43"/>
      <c r="IA121" s="43"/>
      <c r="IB121" s="43"/>
      <c r="IC121" s="43"/>
      <c r="ID121" s="43"/>
      <c r="IE121" s="43"/>
      <c r="IF121" s="43"/>
      <c r="IG121" s="43"/>
      <c r="IH121" s="43"/>
      <c r="II121" s="43"/>
      <c r="IJ121" s="43"/>
      <c r="IK121" s="43"/>
      <c r="IL121" s="178"/>
      <c r="IM121" s="178"/>
      <c r="IN121" s="178"/>
      <c r="IO121" s="178"/>
      <c r="IP121" s="178"/>
      <c r="IQ121" s="178"/>
      <c r="IR121" s="178"/>
      <c r="IS121" s="178"/>
      <c r="IT121" s="178"/>
      <c r="IU121" s="178"/>
      <c r="IV121" s="178"/>
    </row>
    <row r="122" spans="1:256" s="73" customFormat="1" ht="21" customHeight="1">
      <c r="A122" s="84">
        <v>123</v>
      </c>
      <c r="B122" s="47" t="s">
        <v>933</v>
      </c>
      <c r="C122" s="173" t="s">
        <v>559</v>
      </c>
      <c r="D122" s="68" t="s">
        <v>843</v>
      </c>
      <c r="E122" s="70">
        <v>6.3</v>
      </c>
      <c r="F122" s="183">
        <v>6.4</v>
      </c>
      <c r="G122" s="65" t="s">
        <v>242</v>
      </c>
      <c r="H122" s="86" t="s">
        <v>243</v>
      </c>
      <c r="I122" s="98">
        <v>22</v>
      </c>
      <c r="J122" s="98">
        <v>22</v>
      </c>
      <c r="K122" s="85"/>
      <c r="L122" s="68" t="s">
        <v>559</v>
      </c>
      <c r="M122" s="73" t="s">
        <v>843</v>
      </c>
      <c r="Q122" s="73">
        <f t="shared" si="2"/>
        <v>138.6</v>
      </c>
      <c r="R122" s="127">
        <f t="shared" si="3"/>
        <v>140.80000000000001</v>
      </c>
    </row>
    <row r="123" spans="1:256" s="14" customFormat="1" ht="21" customHeight="1">
      <c r="A123" s="31">
        <v>124</v>
      </c>
      <c r="B123" s="131" t="s">
        <v>934</v>
      </c>
      <c r="C123" s="175" t="s">
        <v>562</v>
      </c>
      <c r="D123" s="33" t="s">
        <v>843</v>
      </c>
      <c r="E123" s="35">
        <v>5</v>
      </c>
      <c r="F123" s="35">
        <v>5</v>
      </c>
      <c r="G123" s="36" t="s">
        <v>242</v>
      </c>
      <c r="H123" s="123" t="s">
        <v>243</v>
      </c>
      <c r="I123" s="115">
        <v>36</v>
      </c>
      <c r="J123" s="115">
        <v>36</v>
      </c>
      <c r="K123" s="81"/>
      <c r="L123" s="33" t="s">
        <v>562</v>
      </c>
      <c r="M123" s="14" t="s">
        <v>843</v>
      </c>
      <c r="O123" s="14">
        <v>24</v>
      </c>
      <c r="Q123" s="14">
        <f t="shared" si="2"/>
        <v>180</v>
      </c>
      <c r="R123" s="127">
        <f t="shared" si="3"/>
        <v>180</v>
      </c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3"/>
      <c r="DE123" s="43"/>
      <c r="DF123" s="43"/>
      <c r="DG123" s="43"/>
      <c r="DH123" s="43"/>
      <c r="DI123" s="43"/>
      <c r="DJ123" s="43"/>
      <c r="DK123" s="43"/>
      <c r="DL123" s="43"/>
      <c r="DM123" s="43"/>
      <c r="DN123" s="43"/>
      <c r="DO123" s="43"/>
      <c r="DP123" s="43"/>
      <c r="DQ123" s="43"/>
      <c r="DR123" s="43"/>
      <c r="DS123" s="43"/>
      <c r="DT123" s="43"/>
      <c r="DU123" s="43"/>
      <c r="DV123" s="43"/>
      <c r="DW123" s="43"/>
      <c r="DX123" s="43"/>
      <c r="DY123" s="43"/>
      <c r="DZ123" s="43"/>
      <c r="EA123" s="43"/>
      <c r="EB123" s="43"/>
      <c r="EC123" s="43"/>
      <c r="ED123" s="43"/>
      <c r="EE123" s="43"/>
      <c r="EF123" s="43"/>
      <c r="EG123" s="43"/>
      <c r="EH123" s="43"/>
      <c r="EI123" s="43"/>
      <c r="EJ123" s="43"/>
      <c r="EK123" s="43"/>
      <c r="EL123" s="43"/>
      <c r="EM123" s="43"/>
      <c r="EN123" s="43"/>
      <c r="EO123" s="43"/>
      <c r="EP123" s="43"/>
      <c r="EQ123" s="43"/>
      <c r="ER123" s="43"/>
      <c r="ES123" s="43"/>
      <c r="ET123" s="43"/>
      <c r="EU123" s="43"/>
      <c r="EV123" s="43"/>
      <c r="EW123" s="43"/>
      <c r="EX123" s="43"/>
      <c r="EY123" s="43"/>
      <c r="EZ123" s="43"/>
      <c r="FA123" s="43"/>
      <c r="FB123" s="43"/>
      <c r="FC123" s="43"/>
      <c r="FD123" s="43"/>
      <c r="FE123" s="43"/>
      <c r="FF123" s="43"/>
      <c r="FG123" s="43"/>
      <c r="FH123" s="43"/>
      <c r="FI123" s="43"/>
      <c r="FJ123" s="43"/>
      <c r="FK123" s="43"/>
      <c r="FL123" s="43"/>
      <c r="FM123" s="43"/>
      <c r="FN123" s="43"/>
      <c r="FO123" s="43"/>
      <c r="FP123" s="43"/>
      <c r="FQ123" s="43"/>
      <c r="FR123" s="43"/>
      <c r="FS123" s="43"/>
      <c r="FT123" s="43"/>
      <c r="FU123" s="43"/>
      <c r="FV123" s="43"/>
      <c r="FW123" s="43"/>
      <c r="FX123" s="43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  <c r="HG123" s="43"/>
      <c r="HH123" s="43"/>
      <c r="HI123" s="43"/>
      <c r="HJ123" s="43"/>
      <c r="HK123" s="43"/>
      <c r="HL123" s="43"/>
      <c r="HM123" s="43"/>
      <c r="HN123" s="43"/>
      <c r="HO123" s="43"/>
      <c r="HP123" s="43"/>
      <c r="HQ123" s="43"/>
      <c r="HR123" s="43"/>
      <c r="HS123" s="43"/>
      <c r="HT123" s="43"/>
      <c r="HU123" s="43"/>
      <c r="HV123" s="43"/>
      <c r="HW123" s="43"/>
      <c r="HX123" s="43"/>
      <c r="HY123" s="43"/>
      <c r="HZ123" s="43"/>
      <c r="IA123" s="43"/>
      <c r="IB123" s="43"/>
      <c r="IC123" s="43"/>
      <c r="ID123" s="43"/>
      <c r="IE123" s="43"/>
      <c r="IF123" s="43"/>
      <c r="IG123" s="43"/>
      <c r="IH123" s="43"/>
      <c r="II123" s="43"/>
      <c r="IJ123" s="43"/>
      <c r="IK123" s="43"/>
      <c r="IL123" s="178"/>
      <c r="IM123" s="178"/>
      <c r="IN123" s="178"/>
      <c r="IO123" s="178"/>
      <c r="IP123" s="178"/>
      <c r="IQ123" s="178"/>
      <c r="IR123" s="178"/>
      <c r="IS123" s="178"/>
      <c r="IT123" s="178"/>
      <c r="IU123" s="178"/>
      <c r="IV123" s="178"/>
    </row>
    <row r="124" spans="1:256" s="73" customFormat="1" ht="21" customHeight="1">
      <c r="A124" s="84">
        <v>125</v>
      </c>
      <c r="B124" s="47" t="s">
        <v>935</v>
      </c>
      <c r="C124" s="173" t="s">
        <v>565</v>
      </c>
      <c r="D124" s="68" t="s">
        <v>843</v>
      </c>
      <c r="E124" s="70">
        <v>0.5</v>
      </c>
      <c r="F124" s="186">
        <v>0.48499999999999999</v>
      </c>
      <c r="G124" s="65" t="s">
        <v>242</v>
      </c>
      <c r="H124" s="86" t="s">
        <v>243</v>
      </c>
      <c r="I124" s="98">
        <v>26</v>
      </c>
      <c r="J124" s="98">
        <v>26</v>
      </c>
      <c r="K124" s="85"/>
      <c r="L124" s="68" t="s">
        <v>565</v>
      </c>
      <c r="M124" s="73" t="s">
        <v>843</v>
      </c>
      <c r="Q124" s="73">
        <f t="shared" si="2"/>
        <v>13</v>
      </c>
      <c r="R124" s="127">
        <f t="shared" si="3"/>
        <v>12.61</v>
      </c>
    </row>
    <row r="125" spans="1:256" s="14" customFormat="1" ht="21" customHeight="1">
      <c r="A125" s="31">
        <v>126</v>
      </c>
      <c r="B125" s="131" t="s">
        <v>936</v>
      </c>
      <c r="C125" s="175" t="s">
        <v>568</v>
      </c>
      <c r="D125" s="33" t="s">
        <v>843</v>
      </c>
      <c r="E125" s="35">
        <v>4.5999999999999996</v>
      </c>
      <c r="F125" s="35">
        <v>4.5999999999999996</v>
      </c>
      <c r="G125" s="36" t="s">
        <v>242</v>
      </c>
      <c r="H125" s="123" t="s">
        <v>243</v>
      </c>
      <c r="I125" s="115">
        <v>52</v>
      </c>
      <c r="J125" s="115">
        <v>52</v>
      </c>
      <c r="K125" s="81"/>
      <c r="L125" s="33" t="s">
        <v>568</v>
      </c>
      <c r="M125" s="14" t="s">
        <v>843</v>
      </c>
      <c r="O125" s="14">
        <v>25</v>
      </c>
      <c r="Q125" s="14">
        <f t="shared" si="2"/>
        <v>239.2</v>
      </c>
      <c r="R125" s="127">
        <f t="shared" si="3"/>
        <v>239.2</v>
      </c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3"/>
      <c r="DE125" s="43"/>
      <c r="DF125" s="43"/>
      <c r="DG125" s="43"/>
      <c r="DH125" s="43"/>
      <c r="DI125" s="43"/>
      <c r="DJ125" s="43"/>
      <c r="DK125" s="43"/>
      <c r="DL125" s="43"/>
      <c r="DM125" s="43"/>
      <c r="DN125" s="43"/>
      <c r="DO125" s="43"/>
      <c r="DP125" s="43"/>
      <c r="DQ125" s="43"/>
      <c r="DR125" s="43"/>
      <c r="DS125" s="43"/>
      <c r="DT125" s="43"/>
      <c r="DU125" s="43"/>
      <c r="DV125" s="43"/>
      <c r="DW125" s="43"/>
      <c r="DX125" s="43"/>
      <c r="DY125" s="43"/>
      <c r="DZ125" s="43"/>
      <c r="EA125" s="43"/>
      <c r="EB125" s="43"/>
      <c r="EC125" s="43"/>
      <c r="ED125" s="43"/>
      <c r="EE125" s="43"/>
      <c r="EF125" s="43"/>
      <c r="EG125" s="43"/>
      <c r="EH125" s="43"/>
      <c r="EI125" s="43"/>
      <c r="EJ125" s="43"/>
      <c r="EK125" s="43"/>
      <c r="EL125" s="43"/>
      <c r="EM125" s="43"/>
      <c r="EN125" s="43"/>
      <c r="EO125" s="43"/>
      <c r="EP125" s="43"/>
      <c r="EQ125" s="43"/>
      <c r="ER125" s="43"/>
      <c r="ES125" s="43"/>
      <c r="ET125" s="43"/>
      <c r="EU125" s="43"/>
      <c r="EV125" s="43"/>
      <c r="EW125" s="43"/>
      <c r="EX125" s="43"/>
      <c r="EY125" s="43"/>
      <c r="EZ125" s="43"/>
      <c r="FA125" s="43"/>
      <c r="FB125" s="43"/>
      <c r="FC125" s="43"/>
      <c r="FD125" s="43"/>
      <c r="FE125" s="43"/>
      <c r="FF125" s="43"/>
      <c r="FG125" s="43"/>
      <c r="FH125" s="43"/>
      <c r="FI125" s="43"/>
      <c r="FJ125" s="43"/>
      <c r="FK125" s="43"/>
      <c r="FL125" s="43"/>
      <c r="FM125" s="43"/>
      <c r="FN125" s="43"/>
      <c r="FO125" s="43"/>
      <c r="FP125" s="43"/>
      <c r="FQ125" s="43"/>
      <c r="FR125" s="43"/>
      <c r="FS125" s="43"/>
      <c r="FT125" s="43"/>
      <c r="FU125" s="43"/>
      <c r="FV125" s="43"/>
      <c r="FW125" s="43"/>
      <c r="FX125" s="43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  <c r="HG125" s="43"/>
      <c r="HH125" s="43"/>
      <c r="HI125" s="43"/>
      <c r="HJ125" s="43"/>
      <c r="HK125" s="43"/>
      <c r="HL125" s="43"/>
      <c r="HM125" s="43"/>
      <c r="HN125" s="43"/>
      <c r="HO125" s="43"/>
      <c r="HP125" s="43"/>
      <c r="HQ125" s="43"/>
      <c r="HR125" s="43"/>
      <c r="HS125" s="43"/>
      <c r="HT125" s="43"/>
      <c r="HU125" s="43"/>
      <c r="HV125" s="43"/>
      <c r="HW125" s="43"/>
      <c r="HX125" s="43"/>
      <c r="HY125" s="43"/>
      <c r="HZ125" s="43"/>
      <c r="IA125" s="43"/>
      <c r="IB125" s="43"/>
      <c r="IC125" s="43"/>
      <c r="ID125" s="43"/>
      <c r="IE125" s="43"/>
      <c r="IF125" s="43"/>
      <c r="IG125" s="43"/>
      <c r="IH125" s="43"/>
      <c r="II125" s="43"/>
      <c r="IJ125" s="43"/>
      <c r="IK125" s="43"/>
      <c r="IL125" s="178"/>
      <c r="IM125" s="178"/>
      <c r="IN125" s="178"/>
      <c r="IO125" s="178"/>
      <c r="IP125" s="178"/>
      <c r="IQ125" s="178"/>
      <c r="IR125" s="178"/>
      <c r="IS125" s="178"/>
      <c r="IT125" s="178"/>
      <c r="IU125" s="178"/>
      <c r="IV125" s="178"/>
    </row>
    <row r="126" spans="1:256" s="14" customFormat="1" ht="21" customHeight="1">
      <c r="A126" s="31">
        <v>127</v>
      </c>
      <c r="B126" s="131" t="s">
        <v>937</v>
      </c>
      <c r="C126" s="175" t="s">
        <v>571</v>
      </c>
      <c r="D126" s="33" t="s">
        <v>843</v>
      </c>
      <c r="E126" s="35">
        <v>4.4000000000000004</v>
      </c>
      <c r="F126" s="35">
        <v>4.4000000000000004</v>
      </c>
      <c r="G126" s="36" t="s">
        <v>242</v>
      </c>
      <c r="H126" s="123" t="s">
        <v>243</v>
      </c>
      <c r="I126" s="115">
        <v>50</v>
      </c>
      <c r="J126" s="115">
        <v>50</v>
      </c>
      <c r="K126" s="81"/>
      <c r="L126" s="33" t="s">
        <v>571</v>
      </c>
      <c r="M126" s="14" t="s">
        <v>843</v>
      </c>
      <c r="O126" s="14">
        <v>26</v>
      </c>
      <c r="Q126" s="14">
        <f t="shared" si="2"/>
        <v>220</v>
      </c>
      <c r="R126" s="127">
        <f t="shared" si="3"/>
        <v>220</v>
      </c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178"/>
      <c r="IM126" s="178"/>
      <c r="IN126" s="178"/>
      <c r="IO126" s="178"/>
      <c r="IP126" s="178"/>
      <c r="IQ126" s="178"/>
      <c r="IR126" s="178"/>
      <c r="IS126" s="178"/>
      <c r="IT126" s="178"/>
      <c r="IU126" s="178"/>
      <c r="IV126" s="178"/>
    </row>
    <row r="127" spans="1:256" s="73" customFormat="1" ht="21" customHeight="1">
      <c r="A127" s="84">
        <v>128</v>
      </c>
      <c r="B127" s="47" t="s">
        <v>938</v>
      </c>
      <c r="C127" s="173" t="s">
        <v>574</v>
      </c>
      <c r="D127" s="68" t="s">
        <v>843</v>
      </c>
      <c r="E127" s="70">
        <v>0.3</v>
      </c>
      <c r="F127" s="183">
        <v>0.28999999999999998</v>
      </c>
      <c r="G127" s="65" t="s">
        <v>242</v>
      </c>
      <c r="H127" s="86" t="s">
        <v>243</v>
      </c>
      <c r="I127" s="98">
        <v>18</v>
      </c>
      <c r="J127" s="98">
        <v>18</v>
      </c>
      <c r="K127" s="85"/>
      <c r="L127" s="68" t="s">
        <v>574</v>
      </c>
      <c r="M127" s="73" t="s">
        <v>843</v>
      </c>
      <c r="Q127" s="73">
        <f t="shared" si="2"/>
        <v>5.4</v>
      </c>
      <c r="R127" s="127">
        <f t="shared" si="3"/>
        <v>5.22</v>
      </c>
    </row>
    <row r="128" spans="1:256" s="73" customFormat="1" ht="21" customHeight="1">
      <c r="A128" s="84">
        <v>129</v>
      </c>
      <c r="B128" s="47" t="s">
        <v>939</v>
      </c>
      <c r="C128" s="173" t="s">
        <v>577</v>
      </c>
      <c r="D128" s="68" t="s">
        <v>843</v>
      </c>
      <c r="E128" s="70">
        <v>3.6</v>
      </c>
      <c r="F128" s="70">
        <v>3.6</v>
      </c>
      <c r="G128" s="65" t="s">
        <v>242</v>
      </c>
      <c r="H128" s="86" t="s">
        <v>243</v>
      </c>
      <c r="I128" s="98">
        <v>6</v>
      </c>
      <c r="J128" s="98">
        <v>6</v>
      </c>
      <c r="K128" s="85"/>
      <c r="L128" s="68" t="s">
        <v>577</v>
      </c>
      <c r="M128" s="73" t="s">
        <v>843</v>
      </c>
      <c r="Q128" s="73">
        <f t="shared" si="2"/>
        <v>21.6</v>
      </c>
      <c r="R128" s="127">
        <f t="shared" si="3"/>
        <v>21.6</v>
      </c>
    </row>
    <row r="129" spans="1:256" s="73" customFormat="1" ht="21" customHeight="1">
      <c r="A129" s="84">
        <v>130</v>
      </c>
      <c r="B129" s="47" t="s">
        <v>904</v>
      </c>
      <c r="C129" s="173" t="s">
        <v>579</v>
      </c>
      <c r="D129" s="68" t="s">
        <v>843</v>
      </c>
      <c r="E129" s="70">
        <v>0.2</v>
      </c>
      <c r="F129" s="186">
        <v>0.155</v>
      </c>
      <c r="G129" s="65" t="s">
        <v>242</v>
      </c>
      <c r="H129" s="86" t="s">
        <v>243</v>
      </c>
      <c r="I129" s="98">
        <v>14</v>
      </c>
      <c r="J129" s="98">
        <v>14</v>
      </c>
      <c r="K129" s="85"/>
      <c r="L129" s="68" t="s">
        <v>579</v>
      </c>
      <c r="M129" s="73" t="s">
        <v>843</v>
      </c>
      <c r="Q129" s="73">
        <f t="shared" si="2"/>
        <v>2.8</v>
      </c>
      <c r="R129" s="127">
        <f t="shared" si="3"/>
        <v>2.17</v>
      </c>
    </row>
    <row r="130" spans="1:256" s="73" customFormat="1" ht="21" customHeight="1">
      <c r="A130" s="84">
        <v>131</v>
      </c>
      <c r="B130" s="47" t="s">
        <v>939</v>
      </c>
      <c r="C130" s="173" t="s">
        <v>581</v>
      </c>
      <c r="D130" s="68" t="s">
        <v>843</v>
      </c>
      <c r="E130" s="70">
        <v>1.8</v>
      </c>
      <c r="F130" s="87">
        <v>1.9350000000000001</v>
      </c>
      <c r="G130" s="65" t="s">
        <v>296</v>
      </c>
      <c r="H130" s="86" t="s">
        <v>243</v>
      </c>
      <c r="I130" s="98">
        <v>6</v>
      </c>
      <c r="J130" s="98">
        <v>6</v>
      </c>
      <c r="K130" s="85"/>
      <c r="L130" s="68" t="s">
        <v>581</v>
      </c>
      <c r="M130" s="73" t="s">
        <v>843</v>
      </c>
      <c r="Q130" s="73">
        <f t="shared" si="2"/>
        <v>10.8</v>
      </c>
      <c r="R130" s="127">
        <f t="shared" si="3"/>
        <v>11.61</v>
      </c>
    </row>
    <row r="131" spans="1:256" s="73" customFormat="1" ht="21" customHeight="1">
      <c r="A131" s="84">
        <v>132</v>
      </c>
      <c r="B131" s="47" t="s">
        <v>940</v>
      </c>
      <c r="C131" s="173" t="s">
        <v>584</v>
      </c>
      <c r="D131" s="68" t="s">
        <v>843</v>
      </c>
      <c r="E131" s="70">
        <v>0.3</v>
      </c>
      <c r="F131" s="183">
        <v>0.31</v>
      </c>
      <c r="G131" s="65" t="s">
        <v>242</v>
      </c>
      <c r="H131" s="86" t="s">
        <v>243</v>
      </c>
      <c r="I131" s="98">
        <v>29</v>
      </c>
      <c r="J131" s="98">
        <v>29</v>
      </c>
      <c r="K131" s="85"/>
      <c r="L131" s="68" t="s">
        <v>584</v>
      </c>
      <c r="M131" s="73" t="s">
        <v>843</v>
      </c>
      <c r="Q131" s="73">
        <f t="shared" si="2"/>
        <v>8.6999999999999993</v>
      </c>
      <c r="R131" s="127">
        <f t="shared" si="3"/>
        <v>8.99</v>
      </c>
    </row>
    <row r="132" spans="1:256" s="73" customFormat="1" ht="21" customHeight="1">
      <c r="A132" s="84">
        <v>133</v>
      </c>
      <c r="B132" s="47" t="s">
        <v>941</v>
      </c>
      <c r="C132" s="173" t="s">
        <v>587</v>
      </c>
      <c r="D132" s="68" t="s">
        <v>843</v>
      </c>
      <c r="E132" s="70">
        <v>2.4</v>
      </c>
      <c r="F132" s="70">
        <v>2.4</v>
      </c>
      <c r="G132" s="65" t="s">
        <v>242</v>
      </c>
      <c r="H132" s="86" t="s">
        <v>243</v>
      </c>
      <c r="I132" s="98">
        <v>56</v>
      </c>
      <c r="J132" s="98">
        <v>56</v>
      </c>
      <c r="K132" s="85"/>
      <c r="L132" s="68" t="s">
        <v>587</v>
      </c>
      <c r="M132" s="73" t="s">
        <v>843</v>
      </c>
      <c r="Q132" s="73">
        <f t="shared" si="2"/>
        <v>134.4</v>
      </c>
      <c r="R132" s="127">
        <f t="shared" si="3"/>
        <v>134.4</v>
      </c>
    </row>
    <row r="133" spans="1:256" s="73" customFormat="1" ht="21" customHeight="1">
      <c r="A133" s="84">
        <v>134</v>
      </c>
      <c r="B133" s="47" t="s">
        <v>939</v>
      </c>
      <c r="C133" s="173" t="s">
        <v>589</v>
      </c>
      <c r="D133" s="68" t="s">
        <v>843</v>
      </c>
      <c r="E133" s="70">
        <v>2.2000000000000002</v>
      </c>
      <c r="F133" s="70">
        <v>2.2000000000000002</v>
      </c>
      <c r="G133" s="65" t="s">
        <v>296</v>
      </c>
      <c r="H133" s="86" t="s">
        <v>243</v>
      </c>
      <c r="I133" s="98">
        <v>10</v>
      </c>
      <c r="J133" s="98">
        <v>10</v>
      </c>
      <c r="K133" s="85"/>
      <c r="L133" s="68" t="s">
        <v>589</v>
      </c>
      <c r="M133" s="73" t="s">
        <v>843</v>
      </c>
      <c r="Q133" s="73">
        <f t="shared" si="2"/>
        <v>22</v>
      </c>
      <c r="R133" s="127">
        <f t="shared" si="3"/>
        <v>22</v>
      </c>
    </row>
    <row r="134" spans="1:256" s="73" customFormat="1" ht="21" customHeight="1">
      <c r="A134" s="84">
        <v>135</v>
      </c>
      <c r="B134" s="47" t="s">
        <v>942</v>
      </c>
      <c r="C134" s="173" t="s">
        <v>592</v>
      </c>
      <c r="D134" s="68" t="s">
        <v>843</v>
      </c>
      <c r="E134" s="70">
        <v>0.7</v>
      </c>
      <c r="F134" s="186">
        <v>0.65500000000000003</v>
      </c>
      <c r="G134" s="65" t="s">
        <v>242</v>
      </c>
      <c r="H134" s="86" t="s">
        <v>243</v>
      </c>
      <c r="I134" s="98">
        <v>48</v>
      </c>
      <c r="J134" s="98">
        <v>48</v>
      </c>
      <c r="K134" s="85"/>
      <c r="L134" s="68" t="s">
        <v>592</v>
      </c>
      <c r="M134" s="73" t="s">
        <v>843</v>
      </c>
      <c r="Q134" s="73">
        <f t="shared" ref="Q134:Q197" si="4">E134*I134</f>
        <v>33.6</v>
      </c>
      <c r="R134" s="127">
        <f t="shared" ref="R134:R197" si="5">F134*J134</f>
        <v>31.44</v>
      </c>
    </row>
    <row r="135" spans="1:256" s="73" customFormat="1" ht="21" customHeight="1">
      <c r="A135" s="84">
        <v>136</v>
      </c>
      <c r="B135" s="47" t="s">
        <v>943</v>
      </c>
      <c r="C135" s="173" t="s">
        <v>595</v>
      </c>
      <c r="D135" s="68" t="s">
        <v>843</v>
      </c>
      <c r="E135" s="70">
        <v>7.6</v>
      </c>
      <c r="F135" s="70">
        <v>7.6</v>
      </c>
      <c r="G135" s="65" t="s">
        <v>242</v>
      </c>
      <c r="H135" s="86" t="s">
        <v>243</v>
      </c>
      <c r="I135" s="98">
        <v>4</v>
      </c>
      <c r="J135" s="98">
        <v>4</v>
      </c>
      <c r="K135" s="85"/>
      <c r="L135" s="68" t="s">
        <v>595</v>
      </c>
      <c r="M135" s="73" t="s">
        <v>843</v>
      </c>
      <c r="Q135" s="73">
        <f t="shared" si="4"/>
        <v>30.4</v>
      </c>
      <c r="R135" s="127">
        <f t="shared" si="5"/>
        <v>30.4</v>
      </c>
    </row>
    <row r="136" spans="1:256" s="73" customFormat="1" ht="21" customHeight="1">
      <c r="A136" s="84">
        <v>137</v>
      </c>
      <c r="B136" s="47" t="s">
        <v>939</v>
      </c>
      <c r="C136" s="173" t="s">
        <v>597</v>
      </c>
      <c r="D136" s="68" t="s">
        <v>843</v>
      </c>
      <c r="E136" s="70">
        <v>4.4000000000000004</v>
      </c>
      <c r="F136" s="70">
        <v>4.4000000000000004</v>
      </c>
      <c r="G136" s="65" t="s">
        <v>242</v>
      </c>
      <c r="H136" s="86" t="s">
        <v>243</v>
      </c>
      <c r="I136" s="98">
        <v>16</v>
      </c>
      <c r="J136" s="98">
        <v>16</v>
      </c>
      <c r="K136" s="85"/>
      <c r="L136" s="68" t="s">
        <v>597</v>
      </c>
      <c r="M136" s="73" t="s">
        <v>843</v>
      </c>
      <c r="Q136" s="73">
        <f t="shared" si="4"/>
        <v>70.400000000000006</v>
      </c>
      <c r="R136" s="127">
        <f t="shared" si="5"/>
        <v>70.400000000000006</v>
      </c>
    </row>
    <row r="137" spans="1:256" s="73" customFormat="1" ht="21" customHeight="1">
      <c r="A137" s="84">
        <v>138</v>
      </c>
      <c r="B137" s="47" t="s">
        <v>944</v>
      </c>
      <c r="C137" s="173" t="s">
        <v>600</v>
      </c>
      <c r="D137" s="68" t="s">
        <v>843</v>
      </c>
      <c r="E137" s="70">
        <v>0.5</v>
      </c>
      <c r="F137" s="186">
        <v>0.53500000000000003</v>
      </c>
      <c r="G137" s="65" t="s">
        <v>242</v>
      </c>
      <c r="H137" s="86" t="s">
        <v>243</v>
      </c>
      <c r="I137" s="98">
        <v>40</v>
      </c>
      <c r="J137" s="98">
        <v>40</v>
      </c>
      <c r="K137" s="85"/>
      <c r="L137" s="68" t="s">
        <v>600</v>
      </c>
      <c r="M137" s="73" t="s">
        <v>843</v>
      </c>
      <c r="Q137" s="73">
        <f t="shared" si="4"/>
        <v>20</v>
      </c>
      <c r="R137" s="127">
        <f t="shared" si="5"/>
        <v>21.4</v>
      </c>
    </row>
    <row r="138" spans="1:256" s="73" customFormat="1" ht="21" customHeight="1">
      <c r="A138" s="84">
        <v>139</v>
      </c>
      <c r="B138" s="47" t="s">
        <v>945</v>
      </c>
      <c r="C138" s="173" t="s">
        <v>603</v>
      </c>
      <c r="D138" s="68" t="s">
        <v>843</v>
      </c>
      <c r="E138" s="70">
        <v>0.4</v>
      </c>
      <c r="F138" s="186">
        <v>0.36499999999999999</v>
      </c>
      <c r="G138" s="65" t="s">
        <v>242</v>
      </c>
      <c r="H138" s="86" t="s">
        <v>243</v>
      </c>
      <c r="I138" s="98">
        <v>40</v>
      </c>
      <c r="J138" s="98">
        <v>40</v>
      </c>
      <c r="K138" s="85"/>
      <c r="L138" s="68" t="s">
        <v>603</v>
      </c>
      <c r="M138" s="73" t="s">
        <v>843</v>
      </c>
      <c r="Q138" s="73">
        <f t="shared" si="4"/>
        <v>16</v>
      </c>
      <c r="R138" s="127">
        <f t="shared" si="5"/>
        <v>14.6</v>
      </c>
    </row>
    <row r="139" spans="1:256" s="73" customFormat="1" ht="21" customHeight="1">
      <c r="A139" s="84">
        <v>140</v>
      </c>
      <c r="B139" s="47" t="s">
        <v>946</v>
      </c>
      <c r="C139" s="173" t="s">
        <v>606</v>
      </c>
      <c r="D139" s="68" t="s">
        <v>843</v>
      </c>
      <c r="E139" s="70">
        <v>0.6</v>
      </c>
      <c r="F139" s="183">
        <v>0.62</v>
      </c>
      <c r="G139" s="65" t="s">
        <v>242</v>
      </c>
      <c r="H139" s="86" t="s">
        <v>243</v>
      </c>
      <c r="I139" s="98">
        <v>40</v>
      </c>
      <c r="J139" s="98">
        <v>40</v>
      </c>
      <c r="K139" s="85"/>
      <c r="L139" s="68" t="s">
        <v>606</v>
      </c>
      <c r="M139" s="73" t="s">
        <v>843</v>
      </c>
      <c r="Q139" s="73">
        <f t="shared" si="4"/>
        <v>24</v>
      </c>
      <c r="R139" s="127">
        <f t="shared" si="5"/>
        <v>24.8</v>
      </c>
    </row>
    <row r="140" spans="1:256" s="73" customFormat="1" ht="21" customHeight="1">
      <c r="A140" s="84">
        <v>141</v>
      </c>
      <c r="B140" s="47" t="s">
        <v>947</v>
      </c>
      <c r="C140" s="173" t="s">
        <v>609</v>
      </c>
      <c r="D140" s="68" t="s">
        <v>843</v>
      </c>
      <c r="E140" s="70">
        <v>0.01</v>
      </c>
      <c r="F140" s="186">
        <v>6.5000000000000002E-2</v>
      </c>
      <c r="G140" s="65" t="s">
        <v>242</v>
      </c>
      <c r="H140" s="86" t="s">
        <v>243</v>
      </c>
      <c r="I140" s="98">
        <v>74</v>
      </c>
      <c r="J140" s="98">
        <v>74</v>
      </c>
      <c r="K140" s="85"/>
      <c r="L140" s="68" t="s">
        <v>609</v>
      </c>
      <c r="M140" s="73" t="s">
        <v>843</v>
      </c>
      <c r="Q140" s="73">
        <f t="shared" si="4"/>
        <v>0.74</v>
      </c>
      <c r="R140" s="127">
        <f t="shared" si="5"/>
        <v>4.8099999999999996</v>
      </c>
    </row>
    <row r="141" spans="1:256" s="73" customFormat="1" ht="21" customHeight="1">
      <c r="A141" s="84">
        <v>142</v>
      </c>
      <c r="B141" s="47" t="s">
        <v>948</v>
      </c>
      <c r="C141" s="173" t="s">
        <v>612</v>
      </c>
      <c r="D141" s="68" t="s">
        <v>843</v>
      </c>
      <c r="E141" s="70">
        <v>0.02</v>
      </c>
      <c r="F141" s="183">
        <v>0.11</v>
      </c>
      <c r="G141" s="65" t="s">
        <v>242</v>
      </c>
      <c r="H141" s="86" t="s">
        <v>243</v>
      </c>
      <c r="I141" s="98">
        <v>46</v>
      </c>
      <c r="J141" s="98">
        <v>46</v>
      </c>
      <c r="K141" s="85"/>
      <c r="L141" s="68" t="s">
        <v>612</v>
      </c>
      <c r="M141" s="73" t="s">
        <v>843</v>
      </c>
      <c r="Q141" s="73">
        <f t="shared" si="4"/>
        <v>0.92</v>
      </c>
      <c r="R141" s="127">
        <f t="shared" si="5"/>
        <v>5.0599999999999996</v>
      </c>
    </row>
    <row r="142" spans="1:256" s="73" customFormat="1" ht="21" customHeight="1">
      <c r="A142" s="84">
        <v>143</v>
      </c>
      <c r="B142" s="47" t="s">
        <v>917</v>
      </c>
      <c r="C142" s="173" t="s">
        <v>614</v>
      </c>
      <c r="D142" s="68" t="s">
        <v>843</v>
      </c>
      <c r="E142" s="70">
        <v>0.01</v>
      </c>
      <c r="F142" s="70">
        <v>0.01</v>
      </c>
      <c r="G142" s="65" t="s">
        <v>242</v>
      </c>
      <c r="H142" s="86" t="s">
        <v>243</v>
      </c>
      <c r="I142" s="98">
        <v>48</v>
      </c>
      <c r="J142" s="98">
        <v>48</v>
      </c>
      <c r="K142" s="85"/>
      <c r="L142" s="68" t="s">
        <v>614</v>
      </c>
      <c r="M142" s="73" t="s">
        <v>843</v>
      </c>
      <c r="Q142" s="73">
        <f t="shared" si="4"/>
        <v>0.48</v>
      </c>
      <c r="R142" s="127">
        <f t="shared" si="5"/>
        <v>0.48</v>
      </c>
    </row>
    <row r="143" spans="1:256" s="73" customFormat="1" ht="21" customHeight="1">
      <c r="A143" s="84">
        <v>144</v>
      </c>
      <c r="B143" s="47" t="s">
        <v>949</v>
      </c>
      <c r="C143" s="173" t="s">
        <v>617</v>
      </c>
      <c r="D143" s="68" t="s">
        <v>843</v>
      </c>
      <c r="E143" s="70">
        <v>1.5</v>
      </c>
      <c r="F143" s="186">
        <v>1.5049999999999999</v>
      </c>
      <c r="G143" s="65" t="s">
        <v>242</v>
      </c>
      <c r="H143" s="86" t="s">
        <v>243</v>
      </c>
      <c r="I143" s="98">
        <v>76</v>
      </c>
      <c r="J143" s="98">
        <v>76</v>
      </c>
      <c r="K143" s="85"/>
      <c r="L143" s="68" t="s">
        <v>617</v>
      </c>
      <c r="M143" s="73" t="s">
        <v>843</v>
      </c>
      <c r="Q143" s="73">
        <f t="shared" si="4"/>
        <v>114</v>
      </c>
      <c r="R143" s="127">
        <f t="shared" si="5"/>
        <v>114.38</v>
      </c>
    </row>
    <row r="144" spans="1:256" s="14" customFormat="1" ht="21" customHeight="1">
      <c r="A144" s="31">
        <v>145</v>
      </c>
      <c r="B144" s="131" t="s">
        <v>950</v>
      </c>
      <c r="C144" s="175" t="s">
        <v>620</v>
      </c>
      <c r="D144" s="33" t="s">
        <v>843</v>
      </c>
      <c r="E144" s="35">
        <v>8.4</v>
      </c>
      <c r="F144" s="35">
        <v>8.4</v>
      </c>
      <c r="G144" s="36" t="s">
        <v>242</v>
      </c>
      <c r="H144" s="123" t="s">
        <v>243</v>
      </c>
      <c r="I144" s="115">
        <v>26</v>
      </c>
      <c r="J144" s="115">
        <v>26</v>
      </c>
      <c r="K144" s="81"/>
      <c r="L144" s="33" t="s">
        <v>620</v>
      </c>
      <c r="M144" s="14" t="s">
        <v>843</v>
      </c>
      <c r="O144" s="14">
        <v>27</v>
      </c>
      <c r="Q144" s="14">
        <f t="shared" si="4"/>
        <v>218.4</v>
      </c>
      <c r="R144" s="127">
        <f t="shared" si="5"/>
        <v>218.4</v>
      </c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3"/>
      <c r="BR144" s="43"/>
      <c r="BS144" s="43"/>
      <c r="BT144" s="43"/>
      <c r="BU144" s="43"/>
      <c r="BV144" s="43"/>
      <c r="BW144" s="43"/>
      <c r="BX144" s="43"/>
      <c r="BY144" s="43"/>
      <c r="BZ144" s="43"/>
      <c r="CA144" s="43"/>
      <c r="CB144" s="43"/>
      <c r="CC144" s="43"/>
      <c r="CD144" s="43"/>
      <c r="CE144" s="43"/>
      <c r="CF144" s="43"/>
      <c r="CG144" s="43"/>
      <c r="CH144" s="43"/>
      <c r="CI144" s="43"/>
      <c r="CJ144" s="43"/>
      <c r="CK144" s="43"/>
      <c r="CL144" s="43"/>
      <c r="CM144" s="43"/>
      <c r="CN144" s="43"/>
      <c r="CO144" s="43"/>
      <c r="CP144" s="43"/>
      <c r="CQ144" s="43"/>
      <c r="CR144" s="43"/>
      <c r="CS144" s="43"/>
      <c r="CT144" s="43"/>
      <c r="CU144" s="43"/>
      <c r="CV144" s="43"/>
      <c r="CW144" s="43"/>
      <c r="CX144" s="43"/>
      <c r="CY144" s="43"/>
      <c r="CZ144" s="43"/>
      <c r="DA144" s="43"/>
      <c r="DB144" s="43"/>
      <c r="DC144" s="43"/>
      <c r="DD144" s="43"/>
      <c r="DE144" s="43"/>
      <c r="DF144" s="43"/>
      <c r="DG144" s="43"/>
      <c r="DH144" s="43"/>
      <c r="DI144" s="43"/>
      <c r="DJ144" s="43"/>
      <c r="DK144" s="43"/>
      <c r="DL144" s="43"/>
      <c r="DM144" s="43"/>
      <c r="DN144" s="43"/>
      <c r="DO144" s="43"/>
      <c r="DP144" s="43"/>
      <c r="DQ144" s="43"/>
      <c r="DR144" s="43"/>
      <c r="DS144" s="43"/>
      <c r="DT144" s="43"/>
      <c r="DU144" s="43"/>
      <c r="DV144" s="43"/>
      <c r="DW144" s="43"/>
      <c r="DX144" s="43"/>
      <c r="DY144" s="43"/>
      <c r="DZ144" s="43"/>
      <c r="EA144" s="43"/>
      <c r="EB144" s="43"/>
      <c r="EC144" s="43"/>
      <c r="ED144" s="43"/>
      <c r="EE144" s="43"/>
      <c r="EF144" s="43"/>
      <c r="EG144" s="43"/>
      <c r="EH144" s="43"/>
      <c r="EI144" s="43"/>
      <c r="EJ144" s="43"/>
      <c r="EK144" s="43"/>
      <c r="EL144" s="43"/>
      <c r="EM144" s="43"/>
      <c r="EN144" s="43"/>
      <c r="EO144" s="43"/>
      <c r="EP144" s="43"/>
      <c r="EQ144" s="43"/>
      <c r="ER144" s="43"/>
      <c r="ES144" s="43"/>
      <c r="ET144" s="43"/>
      <c r="EU144" s="43"/>
      <c r="EV144" s="43"/>
      <c r="EW144" s="43"/>
      <c r="EX144" s="43"/>
      <c r="EY144" s="43"/>
      <c r="EZ144" s="43"/>
      <c r="FA144" s="43"/>
      <c r="FB144" s="43"/>
      <c r="FC144" s="43"/>
      <c r="FD144" s="43"/>
      <c r="FE144" s="43"/>
      <c r="FF144" s="43"/>
      <c r="FG144" s="43"/>
      <c r="FH144" s="43"/>
      <c r="FI144" s="43"/>
      <c r="FJ144" s="43"/>
      <c r="FK144" s="43"/>
      <c r="FL144" s="43"/>
      <c r="FM144" s="43"/>
      <c r="FN144" s="43"/>
      <c r="FO144" s="43"/>
      <c r="FP144" s="43"/>
      <c r="FQ144" s="43"/>
      <c r="FR144" s="43"/>
      <c r="FS144" s="43"/>
      <c r="FT144" s="43"/>
      <c r="FU144" s="43"/>
      <c r="FV144" s="43"/>
      <c r="FW144" s="43"/>
      <c r="FX144" s="43"/>
      <c r="FY144" s="43"/>
      <c r="FZ144" s="43"/>
      <c r="GA144" s="43"/>
      <c r="GB144" s="43"/>
      <c r="GC144" s="43"/>
      <c r="GD144" s="43"/>
      <c r="GE144" s="43"/>
      <c r="GF144" s="43"/>
      <c r="GG144" s="43"/>
      <c r="GH144" s="43"/>
      <c r="GI144" s="43"/>
      <c r="GJ144" s="43"/>
      <c r="GK144" s="43"/>
      <c r="GL144" s="43"/>
      <c r="GM144" s="43"/>
      <c r="GN144" s="43"/>
      <c r="GO144" s="43"/>
      <c r="GP144" s="43"/>
      <c r="GQ144" s="43"/>
      <c r="GR144" s="43"/>
      <c r="GS144" s="43"/>
      <c r="GT144" s="43"/>
      <c r="GU144" s="43"/>
      <c r="GV144" s="43"/>
      <c r="GW144" s="43"/>
      <c r="GX144" s="43"/>
      <c r="GY144" s="43"/>
      <c r="GZ144" s="43"/>
      <c r="HA144" s="43"/>
      <c r="HB144" s="43"/>
      <c r="HC144" s="43"/>
      <c r="HD144" s="43"/>
      <c r="HE144" s="43"/>
      <c r="HF144" s="43"/>
      <c r="HG144" s="43"/>
      <c r="HH144" s="43"/>
      <c r="HI144" s="43"/>
      <c r="HJ144" s="43"/>
      <c r="HK144" s="43"/>
      <c r="HL144" s="43"/>
      <c r="HM144" s="43"/>
      <c r="HN144" s="43"/>
      <c r="HO144" s="43"/>
      <c r="HP144" s="43"/>
      <c r="HQ144" s="43"/>
      <c r="HR144" s="43"/>
      <c r="HS144" s="43"/>
      <c r="HT144" s="43"/>
      <c r="HU144" s="43"/>
      <c r="HV144" s="43"/>
      <c r="HW144" s="43"/>
      <c r="HX144" s="43"/>
      <c r="HY144" s="43"/>
      <c r="HZ144" s="43"/>
      <c r="IA144" s="43"/>
      <c r="IB144" s="43"/>
      <c r="IC144" s="43"/>
      <c r="ID144" s="43"/>
      <c r="IE144" s="43"/>
      <c r="IF144" s="43"/>
      <c r="IG144" s="43"/>
      <c r="IH144" s="43"/>
      <c r="II144" s="43"/>
      <c r="IJ144" s="43"/>
      <c r="IK144" s="43"/>
      <c r="IL144" s="178"/>
      <c r="IM144" s="178"/>
      <c r="IN144" s="178"/>
      <c r="IO144" s="178"/>
      <c r="IP144" s="178"/>
      <c r="IQ144" s="178"/>
      <c r="IR144" s="178"/>
      <c r="IS144" s="178"/>
      <c r="IT144" s="178"/>
      <c r="IU144" s="178"/>
      <c r="IV144" s="178"/>
    </row>
    <row r="145" spans="1:256" s="14" customFormat="1" ht="21" customHeight="1">
      <c r="A145" s="31">
        <v>146</v>
      </c>
      <c r="B145" s="131" t="s">
        <v>951</v>
      </c>
      <c r="C145" s="175" t="s">
        <v>623</v>
      </c>
      <c r="D145" s="33" t="s">
        <v>843</v>
      </c>
      <c r="E145" s="35">
        <v>10.1</v>
      </c>
      <c r="F145" s="35">
        <v>10.9</v>
      </c>
      <c r="G145" s="36" t="s">
        <v>242</v>
      </c>
      <c r="H145" s="123" t="s">
        <v>243</v>
      </c>
      <c r="I145" s="115">
        <v>42</v>
      </c>
      <c r="J145" s="115">
        <v>42</v>
      </c>
      <c r="K145" s="81"/>
      <c r="L145" s="33" t="s">
        <v>623</v>
      </c>
      <c r="M145" s="14" t="s">
        <v>843</v>
      </c>
      <c r="O145" s="14">
        <v>28</v>
      </c>
      <c r="Q145" s="14">
        <f t="shared" si="4"/>
        <v>424.2</v>
      </c>
      <c r="R145" s="127">
        <f t="shared" si="5"/>
        <v>457.8</v>
      </c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  <c r="CH145" s="43"/>
      <c r="CI145" s="43"/>
      <c r="CJ145" s="43"/>
      <c r="CK145" s="43"/>
      <c r="CL145" s="43"/>
      <c r="CM145" s="43"/>
      <c r="CN145" s="43"/>
      <c r="CO145" s="43"/>
      <c r="CP145" s="43"/>
      <c r="CQ145" s="43"/>
      <c r="CR145" s="43"/>
      <c r="CS145" s="43"/>
      <c r="CT145" s="43"/>
      <c r="CU145" s="43"/>
      <c r="CV145" s="43"/>
      <c r="CW145" s="43"/>
      <c r="CX145" s="43"/>
      <c r="CY145" s="43"/>
      <c r="CZ145" s="43"/>
      <c r="DA145" s="43"/>
      <c r="DB145" s="43"/>
      <c r="DC145" s="43"/>
      <c r="DD145" s="43"/>
      <c r="DE145" s="43"/>
      <c r="DF145" s="43"/>
      <c r="DG145" s="43"/>
      <c r="DH145" s="43"/>
      <c r="DI145" s="43"/>
      <c r="DJ145" s="43"/>
      <c r="DK145" s="43"/>
      <c r="DL145" s="43"/>
      <c r="DM145" s="43"/>
      <c r="DN145" s="43"/>
      <c r="DO145" s="43"/>
      <c r="DP145" s="43"/>
      <c r="DQ145" s="43"/>
      <c r="DR145" s="43"/>
      <c r="DS145" s="43"/>
      <c r="DT145" s="43"/>
      <c r="DU145" s="43"/>
      <c r="DV145" s="43"/>
      <c r="DW145" s="43"/>
      <c r="DX145" s="43"/>
      <c r="DY145" s="43"/>
      <c r="DZ145" s="43"/>
      <c r="EA145" s="43"/>
      <c r="EB145" s="43"/>
      <c r="EC145" s="43"/>
      <c r="ED145" s="43"/>
      <c r="EE145" s="43"/>
      <c r="EF145" s="43"/>
      <c r="EG145" s="43"/>
      <c r="EH145" s="43"/>
      <c r="EI145" s="43"/>
      <c r="EJ145" s="43"/>
      <c r="EK145" s="43"/>
      <c r="EL145" s="43"/>
      <c r="EM145" s="43"/>
      <c r="EN145" s="43"/>
      <c r="EO145" s="43"/>
      <c r="EP145" s="43"/>
      <c r="EQ145" s="43"/>
      <c r="ER145" s="43"/>
      <c r="ES145" s="43"/>
      <c r="ET145" s="43"/>
      <c r="EU145" s="43"/>
      <c r="EV145" s="43"/>
      <c r="EW145" s="43"/>
      <c r="EX145" s="43"/>
      <c r="EY145" s="43"/>
      <c r="EZ145" s="43"/>
      <c r="FA145" s="43"/>
      <c r="FB145" s="43"/>
      <c r="FC145" s="43"/>
      <c r="FD145" s="43"/>
      <c r="FE145" s="43"/>
      <c r="FF145" s="43"/>
      <c r="FG145" s="43"/>
      <c r="FH145" s="43"/>
      <c r="FI145" s="43"/>
      <c r="FJ145" s="43"/>
      <c r="FK145" s="43"/>
      <c r="FL145" s="43"/>
      <c r="FM145" s="43"/>
      <c r="FN145" s="43"/>
      <c r="FO145" s="43"/>
      <c r="FP145" s="43"/>
      <c r="FQ145" s="43"/>
      <c r="FR145" s="43"/>
      <c r="FS145" s="43"/>
      <c r="FT145" s="43"/>
      <c r="FU145" s="43"/>
      <c r="FV145" s="43"/>
      <c r="FW145" s="43"/>
      <c r="FX145" s="43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  <c r="HG145" s="43"/>
      <c r="HH145" s="43"/>
      <c r="HI145" s="43"/>
      <c r="HJ145" s="43"/>
      <c r="HK145" s="43"/>
      <c r="HL145" s="43"/>
      <c r="HM145" s="43"/>
      <c r="HN145" s="43"/>
      <c r="HO145" s="43"/>
      <c r="HP145" s="43"/>
      <c r="HQ145" s="43"/>
      <c r="HR145" s="43"/>
      <c r="HS145" s="43"/>
      <c r="HT145" s="43"/>
      <c r="HU145" s="43"/>
      <c r="HV145" s="43"/>
      <c r="HW145" s="43"/>
      <c r="HX145" s="43"/>
      <c r="HY145" s="43"/>
      <c r="HZ145" s="43"/>
      <c r="IA145" s="43"/>
      <c r="IB145" s="43"/>
      <c r="IC145" s="43"/>
      <c r="ID145" s="43"/>
      <c r="IE145" s="43"/>
      <c r="IF145" s="43"/>
      <c r="IG145" s="43"/>
      <c r="IH145" s="43"/>
      <c r="II145" s="43"/>
      <c r="IJ145" s="43"/>
      <c r="IK145" s="43"/>
      <c r="IL145" s="178"/>
      <c r="IM145" s="178"/>
      <c r="IN145" s="178"/>
      <c r="IO145" s="178"/>
      <c r="IP145" s="178"/>
      <c r="IQ145" s="178"/>
      <c r="IR145" s="178"/>
      <c r="IS145" s="178"/>
      <c r="IT145" s="178"/>
      <c r="IU145" s="178"/>
      <c r="IV145" s="178"/>
    </row>
    <row r="146" spans="1:256" s="73" customFormat="1" ht="21" customHeight="1">
      <c r="A146" s="84">
        <v>147</v>
      </c>
      <c r="B146" s="47" t="s">
        <v>952</v>
      </c>
      <c r="C146" s="173" t="s">
        <v>626</v>
      </c>
      <c r="D146" s="68" t="s">
        <v>843</v>
      </c>
      <c r="E146" s="70">
        <v>0.7</v>
      </c>
      <c r="F146" s="183">
        <v>0.73</v>
      </c>
      <c r="G146" s="65" t="s">
        <v>242</v>
      </c>
      <c r="H146" s="86" t="s">
        <v>243</v>
      </c>
      <c r="I146" s="98">
        <v>80</v>
      </c>
      <c r="J146" s="98">
        <v>80</v>
      </c>
      <c r="K146" s="85"/>
      <c r="L146" s="68" t="s">
        <v>626</v>
      </c>
      <c r="M146" s="73" t="s">
        <v>843</v>
      </c>
      <c r="Q146" s="73">
        <f t="shared" si="4"/>
        <v>56</v>
      </c>
      <c r="R146" s="127">
        <f t="shared" si="5"/>
        <v>58.4</v>
      </c>
    </row>
    <row r="147" spans="1:256" s="73" customFormat="1" ht="21" customHeight="1">
      <c r="A147" s="84">
        <v>148</v>
      </c>
      <c r="B147" s="47" t="s">
        <v>953</v>
      </c>
      <c r="C147" s="173" t="s">
        <v>629</v>
      </c>
      <c r="D147" s="68" t="s">
        <v>843</v>
      </c>
      <c r="E147" s="70">
        <v>0.1</v>
      </c>
      <c r="F147" s="186">
        <v>0.315</v>
      </c>
      <c r="G147" s="65" t="s">
        <v>242</v>
      </c>
      <c r="H147" s="86" t="s">
        <v>243</v>
      </c>
      <c r="I147" s="98">
        <v>28</v>
      </c>
      <c r="J147" s="98">
        <v>28</v>
      </c>
      <c r="K147" s="85"/>
      <c r="L147" s="68" t="s">
        <v>629</v>
      </c>
      <c r="M147" s="73" t="s">
        <v>843</v>
      </c>
      <c r="Q147" s="73">
        <f t="shared" si="4"/>
        <v>2.8</v>
      </c>
      <c r="R147" s="127">
        <f t="shared" si="5"/>
        <v>8.82</v>
      </c>
    </row>
    <row r="148" spans="1:256" s="73" customFormat="1" ht="21" customHeight="1">
      <c r="A148" s="84">
        <v>149</v>
      </c>
      <c r="B148" s="47" t="s">
        <v>948</v>
      </c>
      <c r="C148" s="173" t="s">
        <v>631</v>
      </c>
      <c r="D148" s="68" t="s">
        <v>843</v>
      </c>
      <c r="E148" s="70">
        <v>0.08</v>
      </c>
      <c r="F148" s="186">
        <v>0.255</v>
      </c>
      <c r="G148" s="65" t="s">
        <v>242</v>
      </c>
      <c r="H148" s="86" t="s">
        <v>243</v>
      </c>
      <c r="I148" s="98">
        <v>36</v>
      </c>
      <c r="J148" s="98">
        <v>36</v>
      </c>
      <c r="K148" s="85"/>
      <c r="L148" s="68" t="s">
        <v>631</v>
      </c>
      <c r="M148" s="73" t="s">
        <v>843</v>
      </c>
      <c r="Q148" s="73">
        <f t="shared" si="4"/>
        <v>2.88</v>
      </c>
      <c r="R148" s="127">
        <f t="shared" si="5"/>
        <v>9.18</v>
      </c>
    </row>
    <row r="149" spans="1:256" s="14" customFormat="1" ht="21" customHeight="1">
      <c r="A149" s="31">
        <v>150</v>
      </c>
      <c r="B149" s="131" t="s">
        <v>954</v>
      </c>
      <c r="C149" s="175" t="s">
        <v>634</v>
      </c>
      <c r="D149" s="33" t="s">
        <v>843</v>
      </c>
      <c r="E149" s="35">
        <v>4.5999999999999996</v>
      </c>
      <c r="F149" s="35">
        <v>4.5</v>
      </c>
      <c r="G149" s="36" t="s">
        <v>242</v>
      </c>
      <c r="H149" s="123" t="s">
        <v>243</v>
      </c>
      <c r="I149" s="115">
        <v>34</v>
      </c>
      <c r="J149" s="115">
        <v>34</v>
      </c>
      <c r="K149" s="81"/>
      <c r="L149" s="33" t="s">
        <v>634</v>
      </c>
      <c r="M149" s="14" t="s">
        <v>843</v>
      </c>
      <c r="O149" s="14">
        <v>29</v>
      </c>
      <c r="Q149" s="14">
        <f t="shared" si="4"/>
        <v>156.4</v>
      </c>
      <c r="R149" s="127">
        <f t="shared" si="5"/>
        <v>153</v>
      </c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43"/>
      <c r="CA149" s="43"/>
      <c r="CB149" s="43"/>
      <c r="CC149" s="43"/>
      <c r="CD149" s="43"/>
      <c r="CE149" s="43"/>
      <c r="CF149" s="43"/>
      <c r="CG149" s="43"/>
      <c r="CH149" s="43"/>
      <c r="CI149" s="43"/>
      <c r="CJ149" s="43"/>
      <c r="CK149" s="43"/>
      <c r="CL149" s="43"/>
      <c r="CM149" s="43"/>
      <c r="CN149" s="43"/>
      <c r="CO149" s="43"/>
      <c r="CP149" s="43"/>
      <c r="CQ149" s="43"/>
      <c r="CR149" s="43"/>
      <c r="CS149" s="43"/>
      <c r="CT149" s="43"/>
      <c r="CU149" s="43"/>
      <c r="CV149" s="43"/>
      <c r="CW149" s="43"/>
      <c r="CX149" s="43"/>
      <c r="CY149" s="43"/>
      <c r="CZ149" s="43"/>
      <c r="DA149" s="43"/>
      <c r="DB149" s="43"/>
      <c r="DC149" s="43"/>
      <c r="DD149" s="43"/>
      <c r="DE149" s="43"/>
      <c r="DF149" s="43"/>
      <c r="DG149" s="43"/>
      <c r="DH149" s="43"/>
      <c r="DI149" s="43"/>
      <c r="DJ149" s="43"/>
      <c r="DK149" s="43"/>
      <c r="DL149" s="43"/>
      <c r="DM149" s="43"/>
      <c r="DN149" s="43"/>
      <c r="DO149" s="43"/>
      <c r="DP149" s="43"/>
      <c r="DQ149" s="43"/>
      <c r="DR149" s="43"/>
      <c r="DS149" s="43"/>
      <c r="DT149" s="43"/>
      <c r="DU149" s="43"/>
      <c r="DV149" s="43"/>
      <c r="DW149" s="43"/>
      <c r="DX149" s="43"/>
      <c r="DY149" s="43"/>
      <c r="DZ149" s="43"/>
      <c r="EA149" s="43"/>
      <c r="EB149" s="43"/>
      <c r="EC149" s="43"/>
      <c r="ED149" s="43"/>
      <c r="EE149" s="43"/>
      <c r="EF149" s="43"/>
      <c r="EG149" s="43"/>
      <c r="EH149" s="43"/>
      <c r="EI149" s="43"/>
      <c r="EJ149" s="43"/>
      <c r="EK149" s="43"/>
      <c r="EL149" s="43"/>
      <c r="EM149" s="43"/>
      <c r="EN149" s="43"/>
      <c r="EO149" s="43"/>
      <c r="EP149" s="43"/>
      <c r="EQ149" s="43"/>
      <c r="ER149" s="43"/>
      <c r="ES149" s="43"/>
      <c r="ET149" s="43"/>
      <c r="EU149" s="43"/>
      <c r="EV149" s="43"/>
      <c r="EW149" s="43"/>
      <c r="EX149" s="43"/>
      <c r="EY149" s="43"/>
      <c r="EZ149" s="43"/>
      <c r="FA149" s="43"/>
      <c r="FB149" s="43"/>
      <c r="FC149" s="43"/>
      <c r="FD149" s="43"/>
      <c r="FE149" s="43"/>
      <c r="FF149" s="43"/>
      <c r="FG149" s="43"/>
      <c r="FH149" s="43"/>
      <c r="FI149" s="43"/>
      <c r="FJ149" s="43"/>
      <c r="FK149" s="43"/>
      <c r="FL149" s="43"/>
      <c r="FM149" s="43"/>
      <c r="FN149" s="43"/>
      <c r="FO149" s="43"/>
      <c r="FP149" s="43"/>
      <c r="FQ149" s="43"/>
      <c r="FR149" s="43"/>
      <c r="FS149" s="43"/>
      <c r="FT149" s="43"/>
      <c r="FU149" s="43"/>
      <c r="FV149" s="43"/>
      <c r="FW149" s="43"/>
      <c r="FX149" s="43"/>
      <c r="FY149" s="43"/>
      <c r="FZ149" s="43"/>
      <c r="GA149" s="43"/>
      <c r="GB149" s="43"/>
      <c r="GC149" s="43"/>
      <c r="GD149" s="43"/>
      <c r="GE149" s="43"/>
      <c r="GF149" s="43"/>
      <c r="GG149" s="43"/>
      <c r="GH149" s="43"/>
      <c r="GI149" s="43"/>
      <c r="GJ149" s="43"/>
      <c r="GK149" s="43"/>
      <c r="GL149" s="43"/>
      <c r="GM149" s="43"/>
      <c r="GN149" s="43"/>
      <c r="GO149" s="43"/>
      <c r="GP149" s="43"/>
      <c r="GQ149" s="43"/>
      <c r="GR149" s="43"/>
      <c r="GS149" s="43"/>
      <c r="GT149" s="43"/>
      <c r="GU149" s="43"/>
      <c r="GV149" s="43"/>
      <c r="GW149" s="43"/>
      <c r="GX149" s="43"/>
      <c r="GY149" s="43"/>
      <c r="GZ149" s="43"/>
      <c r="HA149" s="43"/>
      <c r="HB149" s="43"/>
      <c r="HC149" s="43"/>
      <c r="HD149" s="43"/>
      <c r="HE149" s="43"/>
      <c r="HF149" s="43"/>
      <c r="HG149" s="43"/>
      <c r="HH149" s="43"/>
      <c r="HI149" s="43"/>
      <c r="HJ149" s="43"/>
      <c r="HK149" s="43"/>
      <c r="HL149" s="43"/>
      <c r="HM149" s="43"/>
      <c r="HN149" s="43"/>
      <c r="HO149" s="43"/>
      <c r="HP149" s="43"/>
      <c r="HQ149" s="43"/>
      <c r="HR149" s="43"/>
      <c r="HS149" s="43"/>
      <c r="HT149" s="43"/>
      <c r="HU149" s="43"/>
      <c r="HV149" s="43"/>
      <c r="HW149" s="43"/>
      <c r="HX149" s="43"/>
      <c r="HY149" s="43"/>
      <c r="HZ149" s="43"/>
      <c r="IA149" s="43"/>
      <c r="IB149" s="43"/>
      <c r="IC149" s="43"/>
      <c r="ID149" s="43"/>
      <c r="IE149" s="43"/>
      <c r="IF149" s="43"/>
      <c r="IG149" s="43"/>
      <c r="IH149" s="43"/>
      <c r="II149" s="43"/>
      <c r="IJ149" s="43"/>
      <c r="IK149" s="43"/>
      <c r="IL149" s="178"/>
      <c r="IM149" s="178"/>
      <c r="IN149" s="178"/>
      <c r="IO149" s="178"/>
      <c r="IP149" s="178"/>
      <c r="IQ149" s="178"/>
      <c r="IR149" s="178"/>
      <c r="IS149" s="178"/>
      <c r="IT149" s="178"/>
      <c r="IU149" s="178"/>
      <c r="IV149" s="178"/>
    </row>
    <row r="150" spans="1:256" s="73" customFormat="1" ht="21" customHeight="1">
      <c r="A150" s="84">
        <v>151</v>
      </c>
      <c r="B150" s="47" t="s">
        <v>636</v>
      </c>
      <c r="C150" s="173" t="s">
        <v>637</v>
      </c>
      <c r="D150" s="68" t="s">
        <v>843</v>
      </c>
      <c r="E150" s="70">
        <v>0.6</v>
      </c>
      <c r="F150" s="186">
        <v>0.65500000000000003</v>
      </c>
      <c r="G150" s="65" t="s">
        <v>242</v>
      </c>
      <c r="H150" s="86" t="s">
        <v>243</v>
      </c>
      <c r="I150" s="98">
        <v>80</v>
      </c>
      <c r="J150" s="98">
        <v>80</v>
      </c>
      <c r="K150" s="85"/>
      <c r="L150" s="68" t="s">
        <v>637</v>
      </c>
      <c r="M150" s="73" t="s">
        <v>843</v>
      </c>
      <c r="Q150" s="73">
        <f t="shared" si="4"/>
        <v>48</v>
      </c>
      <c r="R150" s="127">
        <f t="shared" si="5"/>
        <v>52.4</v>
      </c>
    </row>
    <row r="151" spans="1:256" s="73" customFormat="1" ht="21" customHeight="1">
      <c r="A151" s="84">
        <v>152</v>
      </c>
      <c r="B151" s="47" t="s">
        <v>955</v>
      </c>
      <c r="C151" s="173" t="s">
        <v>640</v>
      </c>
      <c r="D151" s="68" t="s">
        <v>843</v>
      </c>
      <c r="E151" s="70">
        <v>1.1000000000000001</v>
      </c>
      <c r="F151" s="186">
        <v>1.07</v>
      </c>
      <c r="G151" s="65" t="s">
        <v>242</v>
      </c>
      <c r="H151" s="86" t="s">
        <v>243</v>
      </c>
      <c r="I151" s="98">
        <v>30</v>
      </c>
      <c r="J151" s="98">
        <v>30</v>
      </c>
      <c r="K151" s="85"/>
      <c r="L151" s="68" t="s">
        <v>640</v>
      </c>
      <c r="M151" s="73" t="s">
        <v>843</v>
      </c>
      <c r="Q151" s="73">
        <f t="shared" si="4"/>
        <v>33</v>
      </c>
      <c r="R151" s="127">
        <f t="shared" si="5"/>
        <v>32.1</v>
      </c>
    </row>
    <row r="152" spans="1:256" s="14" customFormat="1" ht="21" customHeight="1">
      <c r="A152" s="31">
        <v>153</v>
      </c>
      <c r="B152" s="131" t="s">
        <v>956</v>
      </c>
      <c r="C152" s="175" t="s">
        <v>643</v>
      </c>
      <c r="D152" s="33" t="s">
        <v>843</v>
      </c>
      <c r="E152" s="35">
        <v>8.4</v>
      </c>
      <c r="F152" s="35">
        <v>8.5</v>
      </c>
      <c r="G152" s="36" t="s">
        <v>242</v>
      </c>
      <c r="H152" s="123" t="s">
        <v>243</v>
      </c>
      <c r="I152" s="115">
        <v>23</v>
      </c>
      <c r="J152" s="115">
        <v>23</v>
      </c>
      <c r="K152" s="81"/>
      <c r="L152" s="33" t="s">
        <v>643</v>
      </c>
      <c r="M152" s="14" t="s">
        <v>843</v>
      </c>
      <c r="O152" s="14">
        <v>30</v>
      </c>
      <c r="Q152" s="14">
        <f t="shared" si="4"/>
        <v>193.2</v>
      </c>
      <c r="R152" s="127">
        <f t="shared" si="5"/>
        <v>195.5</v>
      </c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43"/>
      <c r="CA152" s="43"/>
      <c r="CB152" s="43"/>
      <c r="CC152" s="43"/>
      <c r="CD152" s="43"/>
      <c r="CE152" s="43"/>
      <c r="CF152" s="43"/>
      <c r="CG152" s="43"/>
      <c r="CH152" s="43"/>
      <c r="CI152" s="43"/>
      <c r="CJ152" s="43"/>
      <c r="CK152" s="43"/>
      <c r="CL152" s="43"/>
      <c r="CM152" s="43"/>
      <c r="CN152" s="43"/>
      <c r="CO152" s="43"/>
      <c r="CP152" s="43"/>
      <c r="CQ152" s="43"/>
      <c r="CR152" s="43"/>
      <c r="CS152" s="43"/>
      <c r="CT152" s="43"/>
      <c r="CU152" s="43"/>
      <c r="CV152" s="43"/>
      <c r="CW152" s="43"/>
      <c r="CX152" s="43"/>
      <c r="CY152" s="43"/>
      <c r="CZ152" s="43"/>
      <c r="DA152" s="43"/>
      <c r="DB152" s="43"/>
      <c r="DC152" s="43"/>
      <c r="DD152" s="43"/>
      <c r="DE152" s="43"/>
      <c r="DF152" s="43"/>
      <c r="DG152" s="43"/>
      <c r="DH152" s="43"/>
      <c r="DI152" s="43"/>
      <c r="DJ152" s="43"/>
      <c r="DK152" s="43"/>
      <c r="DL152" s="43"/>
      <c r="DM152" s="43"/>
      <c r="DN152" s="43"/>
      <c r="DO152" s="43"/>
      <c r="DP152" s="43"/>
      <c r="DQ152" s="43"/>
      <c r="DR152" s="43"/>
      <c r="DS152" s="43"/>
      <c r="DT152" s="43"/>
      <c r="DU152" s="43"/>
      <c r="DV152" s="43"/>
      <c r="DW152" s="43"/>
      <c r="DX152" s="43"/>
      <c r="DY152" s="43"/>
      <c r="DZ152" s="43"/>
      <c r="EA152" s="43"/>
      <c r="EB152" s="43"/>
      <c r="EC152" s="43"/>
      <c r="ED152" s="43"/>
      <c r="EE152" s="43"/>
      <c r="EF152" s="43"/>
      <c r="EG152" s="43"/>
      <c r="EH152" s="43"/>
      <c r="EI152" s="43"/>
      <c r="EJ152" s="43"/>
      <c r="EK152" s="43"/>
      <c r="EL152" s="43"/>
      <c r="EM152" s="43"/>
      <c r="EN152" s="43"/>
      <c r="EO152" s="43"/>
      <c r="EP152" s="43"/>
      <c r="EQ152" s="43"/>
      <c r="ER152" s="43"/>
      <c r="ES152" s="43"/>
      <c r="ET152" s="43"/>
      <c r="EU152" s="43"/>
      <c r="EV152" s="43"/>
      <c r="EW152" s="43"/>
      <c r="EX152" s="43"/>
      <c r="EY152" s="43"/>
      <c r="EZ152" s="43"/>
      <c r="FA152" s="43"/>
      <c r="FB152" s="43"/>
      <c r="FC152" s="43"/>
      <c r="FD152" s="43"/>
      <c r="FE152" s="43"/>
      <c r="FF152" s="43"/>
      <c r="FG152" s="43"/>
      <c r="FH152" s="43"/>
      <c r="FI152" s="43"/>
      <c r="FJ152" s="43"/>
      <c r="FK152" s="43"/>
      <c r="FL152" s="43"/>
      <c r="FM152" s="43"/>
      <c r="FN152" s="43"/>
      <c r="FO152" s="43"/>
      <c r="FP152" s="43"/>
      <c r="FQ152" s="43"/>
      <c r="FR152" s="43"/>
      <c r="FS152" s="43"/>
      <c r="FT152" s="43"/>
      <c r="FU152" s="43"/>
      <c r="FV152" s="43"/>
      <c r="FW152" s="43"/>
      <c r="FX152" s="43"/>
      <c r="FY152" s="43"/>
      <c r="FZ152" s="43"/>
      <c r="GA152" s="43"/>
      <c r="GB152" s="43"/>
      <c r="GC152" s="43"/>
      <c r="GD152" s="43"/>
      <c r="GE152" s="43"/>
      <c r="GF152" s="43"/>
      <c r="GG152" s="43"/>
      <c r="GH152" s="43"/>
      <c r="GI152" s="43"/>
      <c r="GJ152" s="43"/>
      <c r="GK152" s="43"/>
      <c r="GL152" s="43"/>
      <c r="GM152" s="43"/>
      <c r="GN152" s="43"/>
      <c r="GO152" s="43"/>
      <c r="GP152" s="43"/>
      <c r="GQ152" s="43"/>
      <c r="GR152" s="43"/>
      <c r="GS152" s="43"/>
      <c r="GT152" s="43"/>
      <c r="GU152" s="43"/>
      <c r="GV152" s="43"/>
      <c r="GW152" s="43"/>
      <c r="GX152" s="43"/>
      <c r="GY152" s="43"/>
      <c r="GZ152" s="43"/>
      <c r="HA152" s="43"/>
      <c r="HB152" s="43"/>
      <c r="HC152" s="43"/>
      <c r="HD152" s="43"/>
      <c r="HE152" s="43"/>
      <c r="HF152" s="43"/>
      <c r="HG152" s="43"/>
      <c r="HH152" s="43"/>
      <c r="HI152" s="43"/>
      <c r="HJ152" s="43"/>
      <c r="HK152" s="43"/>
      <c r="HL152" s="43"/>
      <c r="HM152" s="43"/>
      <c r="HN152" s="43"/>
      <c r="HO152" s="43"/>
      <c r="HP152" s="43"/>
      <c r="HQ152" s="43"/>
      <c r="HR152" s="43"/>
      <c r="HS152" s="43"/>
      <c r="HT152" s="43"/>
      <c r="HU152" s="43"/>
      <c r="HV152" s="43"/>
      <c r="HW152" s="43"/>
      <c r="HX152" s="43"/>
      <c r="HY152" s="43"/>
      <c r="HZ152" s="43"/>
      <c r="IA152" s="43"/>
      <c r="IB152" s="43"/>
      <c r="IC152" s="43"/>
      <c r="ID152" s="43"/>
      <c r="IE152" s="43"/>
      <c r="IF152" s="43"/>
      <c r="IG152" s="43"/>
      <c r="IH152" s="43"/>
      <c r="II152" s="43"/>
      <c r="IJ152" s="43"/>
      <c r="IK152" s="43"/>
      <c r="IL152" s="178"/>
      <c r="IM152" s="178"/>
      <c r="IN152" s="178"/>
      <c r="IO152" s="178"/>
      <c r="IP152" s="178"/>
      <c r="IQ152" s="178"/>
      <c r="IR152" s="178"/>
      <c r="IS152" s="178"/>
      <c r="IT152" s="178"/>
      <c r="IU152" s="178"/>
      <c r="IV152" s="178"/>
    </row>
    <row r="153" spans="1:256" s="14" customFormat="1" ht="21" customHeight="1">
      <c r="A153" s="31">
        <v>154</v>
      </c>
      <c r="B153" s="131" t="s">
        <v>957</v>
      </c>
      <c r="C153" s="175" t="s">
        <v>646</v>
      </c>
      <c r="D153" s="33" t="s">
        <v>843</v>
      </c>
      <c r="E153" s="35">
        <v>4.5999999999999996</v>
      </c>
      <c r="F153" s="35">
        <v>2.9</v>
      </c>
      <c r="G153" s="36" t="s">
        <v>242</v>
      </c>
      <c r="H153" s="123" t="s">
        <v>243</v>
      </c>
      <c r="I153" s="115">
        <v>76</v>
      </c>
      <c r="J153" s="115">
        <v>76</v>
      </c>
      <c r="K153" s="81"/>
      <c r="L153" s="33" t="s">
        <v>646</v>
      </c>
      <c r="M153" s="14" t="s">
        <v>843</v>
      </c>
      <c r="O153" s="14">
        <v>31</v>
      </c>
      <c r="Q153" s="14">
        <f t="shared" si="4"/>
        <v>349.6</v>
      </c>
      <c r="R153" s="127">
        <f t="shared" si="5"/>
        <v>220.4</v>
      </c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3"/>
      <c r="BR153" s="43"/>
      <c r="BS153" s="43"/>
      <c r="BT153" s="43"/>
      <c r="BU153" s="43"/>
      <c r="BV153" s="43"/>
      <c r="BW153" s="43"/>
      <c r="BX153" s="43"/>
      <c r="BY153" s="43"/>
      <c r="BZ153" s="43"/>
      <c r="CA153" s="43"/>
      <c r="CB153" s="43"/>
      <c r="CC153" s="43"/>
      <c r="CD153" s="43"/>
      <c r="CE153" s="43"/>
      <c r="CF153" s="43"/>
      <c r="CG153" s="43"/>
      <c r="CH153" s="43"/>
      <c r="CI153" s="43"/>
      <c r="CJ153" s="43"/>
      <c r="CK153" s="43"/>
      <c r="CL153" s="43"/>
      <c r="CM153" s="43"/>
      <c r="CN153" s="43"/>
      <c r="CO153" s="43"/>
      <c r="CP153" s="43"/>
      <c r="CQ153" s="43"/>
      <c r="CR153" s="43"/>
      <c r="CS153" s="43"/>
      <c r="CT153" s="43"/>
      <c r="CU153" s="43"/>
      <c r="CV153" s="43"/>
      <c r="CW153" s="43"/>
      <c r="CX153" s="43"/>
      <c r="CY153" s="43"/>
      <c r="CZ153" s="43"/>
      <c r="DA153" s="43"/>
      <c r="DB153" s="43"/>
      <c r="DC153" s="43"/>
      <c r="DD153" s="43"/>
      <c r="DE153" s="43"/>
      <c r="DF153" s="43"/>
      <c r="DG153" s="43"/>
      <c r="DH153" s="43"/>
      <c r="DI153" s="43"/>
      <c r="DJ153" s="43"/>
      <c r="DK153" s="43"/>
      <c r="DL153" s="43"/>
      <c r="DM153" s="43"/>
      <c r="DN153" s="43"/>
      <c r="DO153" s="43"/>
      <c r="DP153" s="43"/>
      <c r="DQ153" s="43"/>
      <c r="DR153" s="43"/>
      <c r="DS153" s="43"/>
      <c r="DT153" s="43"/>
      <c r="DU153" s="43"/>
      <c r="DV153" s="43"/>
      <c r="DW153" s="43"/>
      <c r="DX153" s="43"/>
      <c r="DY153" s="43"/>
      <c r="DZ153" s="43"/>
      <c r="EA153" s="43"/>
      <c r="EB153" s="43"/>
      <c r="EC153" s="43"/>
      <c r="ED153" s="43"/>
      <c r="EE153" s="43"/>
      <c r="EF153" s="43"/>
      <c r="EG153" s="43"/>
      <c r="EH153" s="43"/>
      <c r="EI153" s="43"/>
      <c r="EJ153" s="43"/>
      <c r="EK153" s="43"/>
      <c r="EL153" s="43"/>
      <c r="EM153" s="43"/>
      <c r="EN153" s="43"/>
      <c r="EO153" s="43"/>
      <c r="EP153" s="43"/>
      <c r="EQ153" s="43"/>
      <c r="ER153" s="43"/>
      <c r="ES153" s="43"/>
      <c r="ET153" s="43"/>
      <c r="EU153" s="43"/>
      <c r="EV153" s="43"/>
      <c r="EW153" s="43"/>
      <c r="EX153" s="43"/>
      <c r="EY153" s="43"/>
      <c r="EZ153" s="43"/>
      <c r="FA153" s="43"/>
      <c r="FB153" s="43"/>
      <c r="FC153" s="43"/>
      <c r="FD153" s="43"/>
      <c r="FE153" s="43"/>
      <c r="FF153" s="43"/>
      <c r="FG153" s="43"/>
      <c r="FH153" s="43"/>
      <c r="FI153" s="43"/>
      <c r="FJ153" s="43"/>
      <c r="FK153" s="43"/>
      <c r="FL153" s="43"/>
      <c r="FM153" s="43"/>
      <c r="FN153" s="43"/>
      <c r="FO153" s="43"/>
      <c r="FP153" s="43"/>
      <c r="FQ153" s="43"/>
      <c r="FR153" s="43"/>
      <c r="FS153" s="43"/>
      <c r="FT153" s="43"/>
      <c r="FU153" s="43"/>
      <c r="FV153" s="43"/>
      <c r="FW153" s="43"/>
      <c r="FX153" s="43"/>
      <c r="FY153" s="43"/>
      <c r="FZ153" s="43"/>
      <c r="GA153" s="43"/>
      <c r="GB153" s="43"/>
      <c r="GC153" s="43"/>
      <c r="GD153" s="43"/>
      <c r="GE153" s="43"/>
      <c r="GF153" s="43"/>
      <c r="GG153" s="43"/>
      <c r="GH153" s="43"/>
      <c r="GI153" s="43"/>
      <c r="GJ153" s="43"/>
      <c r="GK153" s="43"/>
      <c r="GL153" s="43"/>
      <c r="GM153" s="43"/>
      <c r="GN153" s="43"/>
      <c r="GO153" s="43"/>
      <c r="GP153" s="43"/>
      <c r="GQ153" s="43"/>
      <c r="GR153" s="43"/>
      <c r="GS153" s="43"/>
      <c r="GT153" s="43"/>
      <c r="GU153" s="43"/>
      <c r="GV153" s="43"/>
      <c r="GW153" s="43"/>
      <c r="GX153" s="43"/>
      <c r="GY153" s="43"/>
      <c r="GZ153" s="43"/>
      <c r="HA153" s="43"/>
      <c r="HB153" s="43"/>
      <c r="HC153" s="43"/>
      <c r="HD153" s="43"/>
      <c r="HE153" s="43"/>
      <c r="HF153" s="43"/>
      <c r="HG153" s="43"/>
      <c r="HH153" s="43"/>
      <c r="HI153" s="43"/>
      <c r="HJ153" s="43"/>
      <c r="HK153" s="43"/>
      <c r="HL153" s="43"/>
      <c r="HM153" s="43"/>
      <c r="HN153" s="43"/>
      <c r="HO153" s="43"/>
      <c r="HP153" s="43"/>
      <c r="HQ153" s="43"/>
      <c r="HR153" s="43"/>
      <c r="HS153" s="43"/>
      <c r="HT153" s="43"/>
      <c r="HU153" s="43"/>
      <c r="HV153" s="43"/>
      <c r="HW153" s="43"/>
      <c r="HX153" s="43"/>
      <c r="HY153" s="43"/>
      <c r="HZ153" s="43"/>
      <c r="IA153" s="43"/>
      <c r="IB153" s="43"/>
      <c r="IC153" s="43"/>
      <c r="ID153" s="43"/>
      <c r="IE153" s="43"/>
      <c r="IF153" s="43"/>
      <c r="IG153" s="43"/>
      <c r="IH153" s="43"/>
      <c r="II153" s="43"/>
      <c r="IJ153" s="43"/>
      <c r="IK153" s="43"/>
      <c r="IL153" s="178"/>
      <c r="IM153" s="178"/>
      <c r="IN153" s="178"/>
      <c r="IO153" s="178"/>
      <c r="IP153" s="178"/>
      <c r="IQ153" s="178"/>
      <c r="IR153" s="178"/>
      <c r="IS153" s="178"/>
      <c r="IT153" s="178"/>
      <c r="IU153" s="178"/>
      <c r="IV153" s="178"/>
    </row>
    <row r="154" spans="1:256" s="73" customFormat="1" ht="21" customHeight="1">
      <c r="A154" s="84">
        <v>155</v>
      </c>
      <c r="B154" s="47" t="s">
        <v>958</v>
      </c>
      <c r="C154" s="173" t="s">
        <v>649</v>
      </c>
      <c r="D154" s="68" t="s">
        <v>843</v>
      </c>
      <c r="E154" s="70">
        <v>6.8</v>
      </c>
      <c r="F154" s="70">
        <v>6.8</v>
      </c>
      <c r="G154" s="65" t="s">
        <v>242</v>
      </c>
      <c r="H154" s="86" t="s">
        <v>243</v>
      </c>
      <c r="I154" s="98">
        <v>38</v>
      </c>
      <c r="J154" s="98">
        <v>22</v>
      </c>
      <c r="K154" s="69"/>
      <c r="L154" s="68" t="s">
        <v>649</v>
      </c>
      <c r="M154" s="73" t="s">
        <v>843</v>
      </c>
      <c r="O154" s="73">
        <v>32</v>
      </c>
      <c r="Q154" s="73">
        <f t="shared" si="4"/>
        <v>258.39999999999998</v>
      </c>
      <c r="R154" s="127">
        <f t="shared" si="5"/>
        <v>149.6</v>
      </c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  <c r="BZ154" s="11"/>
      <c r="CA154" s="11"/>
      <c r="CB154" s="11"/>
      <c r="CC154" s="11"/>
      <c r="CD154" s="11"/>
      <c r="CE154" s="11"/>
      <c r="CF154" s="11"/>
      <c r="CG154" s="11"/>
      <c r="CH154" s="11"/>
      <c r="CI154" s="11"/>
      <c r="CJ154" s="11"/>
      <c r="CK154" s="11"/>
      <c r="CL154" s="11"/>
      <c r="CM154" s="11"/>
      <c r="CN154" s="11"/>
      <c r="CO154" s="11"/>
      <c r="CP154" s="11"/>
      <c r="CQ154" s="11"/>
      <c r="CR154" s="11"/>
      <c r="CS154" s="11"/>
      <c r="CT154" s="11"/>
      <c r="CU154" s="11"/>
      <c r="CV154" s="11"/>
      <c r="CW154" s="11"/>
      <c r="CX154" s="11"/>
      <c r="CY154" s="11"/>
      <c r="CZ154" s="11"/>
      <c r="DA154" s="11"/>
      <c r="DB154" s="11"/>
      <c r="DC154" s="11"/>
      <c r="DD154" s="11"/>
      <c r="DE154" s="11"/>
      <c r="DF154" s="11"/>
      <c r="DG154" s="11"/>
      <c r="DH154" s="11"/>
      <c r="DI154" s="11"/>
      <c r="DJ154" s="11"/>
      <c r="DK154" s="11"/>
      <c r="DL154" s="11"/>
      <c r="DM154" s="11"/>
      <c r="DN154" s="11"/>
      <c r="DO154" s="11"/>
      <c r="DP154" s="11"/>
      <c r="DQ154" s="11"/>
      <c r="DR154" s="11"/>
      <c r="DS154" s="11"/>
      <c r="DT154" s="11"/>
      <c r="DU154" s="11"/>
      <c r="DV154" s="11"/>
      <c r="DW154" s="11"/>
      <c r="DX154" s="11"/>
      <c r="DY154" s="11"/>
      <c r="DZ154" s="11"/>
      <c r="EA154" s="11"/>
      <c r="EB154" s="11"/>
      <c r="EC154" s="11"/>
      <c r="ED154" s="11"/>
      <c r="EE154" s="11"/>
      <c r="EF154" s="11"/>
      <c r="EG154" s="11"/>
      <c r="EH154" s="11"/>
      <c r="EI154" s="11"/>
      <c r="EJ154" s="11"/>
      <c r="EK154" s="11"/>
      <c r="EL154" s="11"/>
      <c r="EM154" s="11"/>
      <c r="EN154" s="11"/>
      <c r="EO154" s="11"/>
      <c r="EP154" s="11"/>
      <c r="EQ154" s="11"/>
      <c r="ER154" s="11"/>
      <c r="ES154" s="11"/>
      <c r="ET154" s="11"/>
      <c r="EU154" s="11"/>
      <c r="EV154" s="11"/>
      <c r="EW154" s="11"/>
      <c r="EX154" s="11"/>
      <c r="EY154" s="11"/>
      <c r="EZ154" s="11"/>
      <c r="FA154" s="11"/>
      <c r="FB154" s="11"/>
      <c r="FC154" s="11"/>
      <c r="FD154" s="11"/>
      <c r="FE154" s="11"/>
      <c r="FF154" s="11"/>
      <c r="FG154" s="11"/>
      <c r="FH154" s="11"/>
      <c r="FI154" s="11"/>
      <c r="FJ154" s="11"/>
      <c r="FK154" s="11"/>
      <c r="FL154" s="11"/>
      <c r="FM154" s="11"/>
      <c r="FN154" s="11"/>
      <c r="FO154" s="11"/>
      <c r="FP154" s="11"/>
      <c r="FQ154" s="11"/>
      <c r="FR154" s="11"/>
      <c r="FS154" s="11"/>
      <c r="FT154" s="11"/>
      <c r="FU154" s="11"/>
      <c r="FV154" s="11"/>
      <c r="FW154" s="11"/>
      <c r="FX154" s="11"/>
      <c r="FY154" s="11"/>
      <c r="FZ154" s="11"/>
      <c r="GA154" s="11"/>
      <c r="GB154" s="11"/>
      <c r="GC154" s="11"/>
      <c r="GD154" s="11"/>
      <c r="GE154" s="11"/>
      <c r="GF154" s="11"/>
      <c r="GG154" s="11"/>
      <c r="GH154" s="11"/>
      <c r="GI154" s="11"/>
      <c r="GJ154" s="11"/>
      <c r="GK154" s="11"/>
      <c r="GL154" s="11"/>
      <c r="GM154" s="11"/>
      <c r="GN154" s="11"/>
      <c r="GO154" s="11"/>
      <c r="GP154" s="11"/>
      <c r="GQ154" s="11"/>
      <c r="GR154" s="11"/>
      <c r="GS154" s="11"/>
      <c r="GT154" s="11"/>
      <c r="GU154" s="11"/>
      <c r="GV154" s="11"/>
      <c r="GW154" s="11"/>
      <c r="GX154" s="11"/>
      <c r="GY154" s="11"/>
      <c r="GZ154" s="11"/>
      <c r="HA154" s="11"/>
      <c r="HB154" s="11"/>
      <c r="HC154" s="11"/>
      <c r="HD154" s="11"/>
      <c r="HE154" s="11"/>
      <c r="HF154" s="11"/>
      <c r="HG154" s="11"/>
      <c r="HH154" s="11"/>
      <c r="HI154" s="11"/>
      <c r="HJ154" s="11"/>
      <c r="HK154" s="11"/>
      <c r="HL154" s="11"/>
      <c r="HM154" s="11"/>
      <c r="HN154" s="11"/>
      <c r="HO154" s="11"/>
      <c r="HP154" s="11"/>
      <c r="HQ154" s="11"/>
      <c r="HR154" s="11"/>
      <c r="HS154" s="11"/>
      <c r="HT154" s="11"/>
      <c r="HU154" s="11"/>
      <c r="HV154" s="11"/>
      <c r="HW154" s="11"/>
      <c r="HX154" s="11"/>
      <c r="HY154" s="11"/>
      <c r="HZ154" s="11"/>
      <c r="IA154" s="11"/>
      <c r="IB154" s="11"/>
      <c r="IC154" s="11"/>
      <c r="ID154" s="11"/>
      <c r="IE154" s="11"/>
      <c r="IF154" s="11"/>
      <c r="IG154" s="11"/>
      <c r="IH154" s="11"/>
      <c r="II154" s="11"/>
      <c r="IJ154" s="11"/>
      <c r="IK154" s="11"/>
      <c r="IL154" s="101"/>
      <c r="IM154" s="101"/>
      <c r="IN154" s="101"/>
      <c r="IO154" s="101"/>
      <c r="IP154" s="101"/>
      <c r="IQ154" s="101"/>
      <c r="IR154" s="101"/>
      <c r="IS154" s="101"/>
      <c r="IT154" s="101"/>
      <c r="IU154" s="101"/>
      <c r="IV154" s="101"/>
    </row>
    <row r="155" spans="1:256" s="73" customFormat="1" ht="21" customHeight="1">
      <c r="A155" s="84">
        <v>156</v>
      </c>
      <c r="B155" s="47" t="s">
        <v>939</v>
      </c>
      <c r="C155" s="173" t="s">
        <v>651</v>
      </c>
      <c r="D155" s="68" t="s">
        <v>843</v>
      </c>
      <c r="E155" s="70">
        <v>1.9</v>
      </c>
      <c r="F155" s="70">
        <v>1.9</v>
      </c>
      <c r="G155" s="65" t="s">
        <v>242</v>
      </c>
      <c r="H155" s="86" t="s">
        <v>243</v>
      </c>
      <c r="I155" s="98">
        <v>1</v>
      </c>
      <c r="J155" s="98">
        <v>1</v>
      </c>
      <c r="K155" s="85"/>
      <c r="L155" s="68" t="s">
        <v>651</v>
      </c>
      <c r="M155" s="73" t="s">
        <v>843</v>
      </c>
      <c r="Q155" s="73">
        <f t="shared" si="4"/>
        <v>1.9</v>
      </c>
      <c r="R155" s="127">
        <f t="shared" si="5"/>
        <v>1.9</v>
      </c>
    </row>
    <row r="156" spans="1:256" s="73" customFormat="1" ht="21" customHeight="1">
      <c r="A156" s="84">
        <v>157</v>
      </c>
      <c r="B156" s="47" t="s">
        <v>959</v>
      </c>
      <c r="C156" s="173" t="s">
        <v>654</v>
      </c>
      <c r="D156" s="68" t="s">
        <v>843</v>
      </c>
      <c r="E156" s="70">
        <v>0.3</v>
      </c>
      <c r="F156" s="186">
        <v>0.32500000000000001</v>
      </c>
      <c r="G156" s="65" t="s">
        <v>242</v>
      </c>
      <c r="H156" s="86" t="s">
        <v>243</v>
      </c>
      <c r="I156" s="98">
        <v>50</v>
      </c>
      <c r="J156" s="98">
        <v>50</v>
      </c>
      <c r="K156" s="85"/>
      <c r="L156" s="68" t="s">
        <v>654</v>
      </c>
      <c r="M156" s="73" t="s">
        <v>843</v>
      </c>
      <c r="Q156" s="73">
        <f t="shared" si="4"/>
        <v>15</v>
      </c>
      <c r="R156" s="127">
        <f t="shared" si="5"/>
        <v>16.25</v>
      </c>
    </row>
    <row r="157" spans="1:256" s="73" customFormat="1" ht="21" customHeight="1">
      <c r="A157" s="84">
        <v>158</v>
      </c>
      <c r="B157" s="47" t="s">
        <v>960</v>
      </c>
      <c r="C157" s="173" t="s">
        <v>657</v>
      </c>
      <c r="D157" s="68" t="s">
        <v>843</v>
      </c>
      <c r="E157" s="70">
        <v>0.3</v>
      </c>
      <c r="F157" s="186">
        <v>0.32500000000000001</v>
      </c>
      <c r="G157" s="65" t="s">
        <v>242</v>
      </c>
      <c r="H157" s="86" t="s">
        <v>243</v>
      </c>
      <c r="I157" s="98">
        <v>50</v>
      </c>
      <c r="J157" s="98">
        <v>50</v>
      </c>
      <c r="K157" s="85"/>
      <c r="L157" s="68" t="s">
        <v>657</v>
      </c>
      <c r="M157" s="73" t="s">
        <v>843</v>
      </c>
      <c r="Q157" s="73">
        <f t="shared" si="4"/>
        <v>15</v>
      </c>
      <c r="R157" s="127">
        <f t="shared" si="5"/>
        <v>16.25</v>
      </c>
    </row>
    <row r="158" spans="1:256" s="14" customFormat="1" ht="21" customHeight="1">
      <c r="A158" s="31">
        <v>159</v>
      </c>
      <c r="B158" s="131" t="s">
        <v>961</v>
      </c>
      <c r="C158" s="175" t="s">
        <v>660</v>
      </c>
      <c r="D158" s="33" t="s">
        <v>843</v>
      </c>
      <c r="E158" s="35">
        <v>1.2</v>
      </c>
      <c r="F158" s="35">
        <v>1.2</v>
      </c>
      <c r="G158" s="36" t="s">
        <v>242</v>
      </c>
      <c r="H158" s="123" t="s">
        <v>243</v>
      </c>
      <c r="I158" s="115">
        <v>120</v>
      </c>
      <c r="J158" s="115">
        <v>120</v>
      </c>
      <c r="K158" s="81"/>
      <c r="L158" s="33" t="s">
        <v>660</v>
      </c>
      <c r="M158" s="14" t="s">
        <v>843</v>
      </c>
      <c r="O158" s="14">
        <v>33</v>
      </c>
      <c r="Q158" s="14">
        <f t="shared" si="4"/>
        <v>144</v>
      </c>
      <c r="R158" s="127">
        <f t="shared" si="5"/>
        <v>144</v>
      </c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43"/>
      <c r="CA158" s="43"/>
      <c r="CB158" s="43"/>
      <c r="CC158" s="43"/>
      <c r="CD158" s="43"/>
      <c r="CE158" s="43"/>
      <c r="CF158" s="43"/>
      <c r="CG158" s="43"/>
      <c r="CH158" s="43"/>
      <c r="CI158" s="43"/>
      <c r="CJ158" s="43"/>
      <c r="CK158" s="43"/>
      <c r="CL158" s="43"/>
      <c r="CM158" s="43"/>
      <c r="CN158" s="43"/>
      <c r="CO158" s="43"/>
      <c r="CP158" s="43"/>
      <c r="CQ158" s="43"/>
      <c r="CR158" s="43"/>
      <c r="CS158" s="43"/>
      <c r="CT158" s="43"/>
      <c r="CU158" s="43"/>
      <c r="CV158" s="43"/>
      <c r="CW158" s="43"/>
      <c r="CX158" s="43"/>
      <c r="CY158" s="43"/>
      <c r="CZ158" s="43"/>
      <c r="DA158" s="43"/>
      <c r="DB158" s="43"/>
      <c r="DC158" s="43"/>
      <c r="DD158" s="43"/>
      <c r="DE158" s="43"/>
      <c r="DF158" s="43"/>
      <c r="DG158" s="43"/>
      <c r="DH158" s="43"/>
      <c r="DI158" s="43"/>
      <c r="DJ158" s="43"/>
      <c r="DK158" s="43"/>
      <c r="DL158" s="43"/>
      <c r="DM158" s="43"/>
      <c r="DN158" s="43"/>
      <c r="DO158" s="43"/>
      <c r="DP158" s="43"/>
      <c r="DQ158" s="43"/>
      <c r="DR158" s="43"/>
      <c r="DS158" s="43"/>
      <c r="DT158" s="43"/>
      <c r="DU158" s="43"/>
      <c r="DV158" s="43"/>
      <c r="DW158" s="43"/>
      <c r="DX158" s="43"/>
      <c r="DY158" s="43"/>
      <c r="DZ158" s="43"/>
      <c r="EA158" s="43"/>
      <c r="EB158" s="43"/>
      <c r="EC158" s="43"/>
      <c r="ED158" s="43"/>
      <c r="EE158" s="43"/>
      <c r="EF158" s="43"/>
      <c r="EG158" s="43"/>
      <c r="EH158" s="43"/>
      <c r="EI158" s="43"/>
      <c r="EJ158" s="43"/>
      <c r="EK158" s="43"/>
      <c r="EL158" s="43"/>
      <c r="EM158" s="43"/>
      <c r="EN158" s="43"/>
      <c r="EO158" s="43"/>
      <c r="EP158" s="43"/>
      <c r="EQ158" s="43"/>
      <c r="ER158" s="43"/>
      <c r="ES158" s="43"/>
      <c r="ET158" s="43"/>
      <c r="EU158" s="43"/>
      <c r="EV158" s="43"/>
      <c r="EW158" s="43"/>
      <c r="EX158" s="43"/>
      <c r="EY158" s="43"/>
      <c r="EZ158" s="43"/>
      <c r="FA158" s="43"/>
      <c r="FB158" s="43"/>
      <c r="FC158" s="43"/>
      <c r="FD158" s="43"/>
      <c r="FE158" s="43"/>
      <c r="FF158" s="43"/>
      <c r="FG158" s="43"/>
      <c r="FH158" s="43"/>
      <c r="FI158" s="43"/>
      <c r="FJ158" s="43"/>
      <c r="FK158" s="43"/>
      <c r="FL158" s="43"/>
      <c r="FM158" s="43"/>
      <c r="FN158" s="43"/>
      <c r="FO158" s="43"/>
      <c r="FP158" s="43"/>
      <c r="FQ158" s="43"/>
      <c r="FR158" s="43"/>
      <c r="FS158" s="43"/>
      <c r="FT158" s="43"/>
      <c r="FU158" s="43"/>
      <c r="FV158" s="43"/>
      <c r="FW158" s="43"/>
      <c r="FX158" s="43"/>
      <c r="FY158" s="43"/>
      <c r="FZ158" s="43"/>
      <c r="GA158" s="43"/>
      <c r="GB158" s="43"/>
      <c r="GC158" s="43"/>
      <c r="GD158" s="43"/>
      <c r="GE158" s="43"/>
      <c r="GF158" s="43"/>
      <c r="GG158" s="43"/>
      <c r="GH158" s="43"/>
      <c r="GI158" s="43"/>
      <c r="GJ158" s="43"/>
      <c r="GK158" s="43"/>
      <c r="GL158" s="43"/>
      <c r="GM158" s="43"/>
      <c r="GN158" s="43"/>
      <c r="GO158" s="43"/>
      <c r="GP158" s="43"/>
      <c r="GQ158" s="43"/>
      <c r="GR158" s="43"/>
      <c r="GS158" s="43"/>
      <c r="GT158" s="43"/>
      <c r="GU158" s="43"/>
      <c r="GV158" s="43"/>
      <c r="GW158" s="43"/>
      <c r="GX158" s="43"/>
      <c r="GY158" s="43"/>
      <c r="GZ158" s="43"/>
      <c r="HA158" s="43"/>
      <c r="HB158" s="43"/>
      <c r="HC158" s="43"/>
      <c r="HD158" s="43"/>
      <c r="HE158" s="43"/>
      <c r="HF158" s="43"/>
      <c r="HG158" s="43"/>
      <c r="HH158" s="43"/>
      <c r="HI158" s="43"/>
      <c r="HJ158" s="43"/>
      <c r="HK158" s="43"/>
      <c r="HL158" s="43"/>
      <c r="HM158" s="43"/>
      <c r="HN158" s="43"/>
      <c r="HO158" s="43"/>
      <c r="HP158" s="43"/>
      <c r="HQ158" s="43"/>
      <c r="HR158" s="43"/>
      <c r="HS158" s="43"/>
      <c r="HT158" s="43"/>
      <c r="HU158" s="43"/>
      <c r="HV158" s="43"/>
      <c r="HW158" s="43"/>
      <c r="HX158" s="43"/>
      <c r="HY158" s="43"/>
      <c r="HZ158" s="43"/>
      <c r="IA158" s="43"/>
      <c r="IB158" s="43"/>
      <c r="IC158" s="43"/>
      <c r="ID158" s="43"/>
      <c r="IE158" s="43"/>
      <c r="IF158" s="43"/>
      <c r="IG158" s="43"/>
      <c r="IH158" s="43"/>
      <c r="II158" s="43"/>
      <c r="IJ158" s="43"/>
      <c r="IK158" s="43"/>
      <c r="IL158" s="178"/>
      <c r="IM158" s="178"/>
      <c r="IN158" s="178"/>
      <c r="IO158" s="178"/>
      <c r="IP158" s="178"/>
      <c r="IQ158" s="178"/>
      <c r="IR158" s="178"/>
      <c r="IS158" s="178"/>
      <c r="IT158" s="178"/>
      <c r="IU158" s="178"/>
      <c r="IV158" s="178"/>
    </row>
    <row r="159" spans="1:256" s="73" customFormat="1" ht="21" customHeight="1">
      <c r="A159" s="84">
        <v>160</v>
      </c>
      <c r="B159" s="47" t="s">
        <v>962</v>
      </c>
      <c r="C159" s="173" t="s">
        <v>663</v>
      </c>
      <c r="D159" s="68" t="s">
        <v>843</v>
      </c>
      <c r="E159" s="70">
        <v>0.1</v>
      </c>
      <c r="F159" s="186">
        <v>0.14499999999999999</v>
      </c>
      <c r="G159" s="65" t="s">
        <v>242</v>
      </c>
      <c r="H159" s="86" t="s">
        <v>243</v>
      </c>
      <c r="I159" s="98">
        <v>140</v>
      </c>
      <c r="J159" s="98">
        <v>140</v>
      </c>
      <c r="K159" s="85"/>
      <c r="L159" s="68" t="s">
        <v>663</v>
      </c>
      <c r="M159" s="73" t="s">
        <v>843</v>
      </c>
      <c r="Q159" s="73">
        <f t="shared" si="4"/>
        <v>14</v>
      </c>
      <c r="R159" s="127">
        <f t="shared" si="5"/>
        <v>20.3</v>
      </c>
    </row>
    <row r="160" spans="1:256" s="73" customFormat="1" ht="21" customHeight="1">
      <c r="A160" s="84">
        <v>161</v>
      </c>
      <c r="B160" s="47" t="s">
        <v>963</v>
      </c>
      <c r="C160" s="173" t="s">
        <v>666</v>
      </c>
      <c r="D160" s="68" t="s">
        <v>843</v>
      </c>
      <c r="E160" s="70">
        <v>0.14000000000000001</v>
      </c>
      <c r="F160" s="186">
        <v>0.105</v>
      </c>
      <c r="G160" s="65" t="s">
        <v>242</v>
      </c>
      <c r="H160" s="86" t="s">
        <v>243</v>
      </c>
      <c r="I160" s="98">
        <v>34</v>
      </c>
      <c r="J160" s="98">
        <v>34</v>
      </c>
      <c r="K160" s="85"/>
      <c r="L160" s="68" t="s">
        <v>666</v>
      </c>
      <c r="M160" s="73" t="s">
        <v>843</v>
      </c>
      <c r="Q160" s="73">
        <f t="shared" si="4"/>
        <v>4.76</v>
      </c>
      <c r="R160" s="127">
        <f t="shared" si="5"/>
        <v>3.57</v>
      </c>
    </row>
    <row r="161" spans="1:256" s="73" customFormat="1" ht="21" customHeight="1">
      <c r="A161" s="84">
        <v>162</v>
      </c>
      <c r="B161" s="47" t="s">
        <v>964</v>
      </c>
      <c r="C161" s="173" t="s">
        <v>669</v>
      </c>
      <c r="D161" s="68" t="s">
        <v>843</v>
      </c>
      <c r="E161" s="70">
        <v>1.1000000000000001</v>
      </c>
      <c r="F161" s="186">
        <v>1.105</v>
      </c>
      <c r="G161" s="65" t="s">
        <v>242</v>
      </c>
      <c r="H161" s="86" t="s">
        <v>243</v>
      </c>
      <c r="I161" s="98">
        <v>50</v>
      </c>
      <c r="J161" s="98">
        <v>50</v>
      </c>
      <c r="K161" s="85"/>
      <c r="L161" s="68" t="s">
        <v>669</v>
      </c>
      <c r="M161" s="73" t="s">
        <v>843</v>
      </c>
      <c r="Q161" s="73">
        <f t="shared" si="4"/>
        <v>55</v>
      </c>
      <c r="R161" s="127">
        <f t="shared" si="5"/>
        <v>55.25</v>
      </c>
    </row>
    <row r="162" spans="1:256" s="73" customFormat="1" ht="21" customHeight="1">
      <c r="A162" s="84">
        <v>163</v>
      </c>
      <c r="B162" s="47" t="s">
        <v>964</v>
      </c>
      <c r="C162" s="173" t="s">
        <v>669</v>
      </c>
      <c r="D162" s="68" t="s">
        <v>845</v>
      </c>
      <c r="E162" s="70">
        <v>1</v>
      </c>
      <c r="F162" s="186">
        <v>1.2</v>
      </c>
      <c r="G162" s="65" t="s">
        <v>242</v>
      </c>
      <c r="H162" s="86" t="s">
        <v>243</v>
      </c>
      <c r="I162" s="98">
        <v>40</v>
      </c>
      <c r="J162" s="98">
        <v>40</v>
      </c>
      <c r="K162" s="85"/>
      <c r="L162" s="68" t="s">
        <v>669</v>
      </c>
      <c r="M162" s="73" t="s">
        <v>845</v>
      </c>
      <c r="N162" s="73" t="s">
        <v>845</v>
      </c>
      <c r="Q162" s="73">
        <f t="shared" si="4"/>
        <v>40</v>
      </c>
      <c r="R162" s="127">
        <f t="shared" si="5"/>
        <v>48</v>
      </c>
    </row>
    <row r="163" spans="1:256" s="73" customFormat="1" ht="21" customHeight="1">
      <c r="A163" s="84">
        <v>164</v>
      </c>
      <c r="B163" s="47" t="s">
        <v>965</v>
      </c>
      <c r="C163" s="173" t="s">
        <v>673</v>
      </c>
      <c r="D163" s="68" t="s">
        <v>843</v>
      </c>
      <c r="E163" s="70">
        <v>1</v>
      </c>
      <c r="F163" s="186">
        <v>0.995</v>
      </c>
      <c r="G163" s="65" t="s">
        <v>242</v>
      </c>
      <c r="H163" s="86" t="s">
        <v>243</v>
      </c>
      <c r="I163" s="98">
        <v>46</v>
      </c>
      <c r="J163" s="98">
        <v>46</v>
      </c>
      <c r="K163" s="85"/>
      <c r="L163" s="68" t="s">
        <v>673</v>
      </c>
      <c r="M163" s="73" t="s">
        <v>843</v>
      </c>
      <c r="Q163" s="73">
        <f t="shared" si="4"/>
        <v>46</v>
      </c>
      <c r="R163" s="127">
        <f t="shared" si="5"/>
        <v>45.77</v>
      </c>
    </row>
    <row r="164" spans="1:256" s="73" customFormat="1" ht="21" customHeight="1">
      <c r="A164" s="84">
        <v>165</v>
      </c>
      <c r="B164" s="47" t="s">
        <v>939</v>
      </c>
      <c r="C164" s="173" t="s">
        <v>675</v>
      </c>
      <c r="D164" s="68" t="s">
        <v>843</v>
      </c>
      <c r="E164" s="70">
        <v>5.2</v>
      </c>
      <c r="F164" s="70">
        <v>5.2</v>
      </c>
      <c r="G164" s="65" t="s">
        <v>242</v>
      </c>
      <c r="H164" s="86" t="s">
        <v>243</v>
      </c>
      <c r="I164" s="98">
        <v>16</v>
      </c>
      <c r="J164" s="98">
        <v>16</v>
      </c>
      <c r="K164" s="85"/>
      <c r="L164" s="68" t="s">
        <v>675</v>
      </c>
      <c r="M164" s="73" t="s">
        <v>843</v>
      </c>
      <c r="Q164" s="73">
        <f t="shared" si="4"/>
        <v>83.2</v>
      </c>
      <c r="R164" s="127">
        <f t="shared" si="5"/>
        <v>83.2</v>
      </c>
    </row>
    <row r="165" spans="1:256" s="14" customFormat="1" ht="21" customHeight="1">
      <c r="A165" s="31">
        <v>166</v>
      </c>
      <c r="B165" s="131" t="s">
        <v>933</v>
      </c>
      <c r="C165" s="175" t="s">
        <v>677</v>
      </c>
      <c r="D165" s="33" t="s">
        <v>843</v>
      </c>
      <c r="E165" s="35">
        <v>5.9</v>
      </c>
      <c r="F165" s="35">
        <v>5.7</v>
      </c>
      <c r="G165" s="36" t="s">
        <v>242</v>
      </c>
      <c r="H165" s="123" t="s">
        <v>243</v>
      </c>
      <c r="I165" s="115">
        <v>50</v>
      </c>
      <c r="J165" s="115">
        <v>50</v>
      </c>
      <c r="K165" s="81"/>
      <c r="L165" s="33" t="s">
        <v>677</v>
      </c>
      <c r="M165" s="14" t="s">
        <v>843</v>
      </c>
      <c r="O165" s="14">
        <v>34</v>
      </c>
      <c r="Q165" s="14">
        <f t="shared" si="4"/>
        <v>295</v>
      </c>
      <c r="R165" s="127">
        <f t="shared" si="5"/>
        <v>285</v>
      </c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3"/>
      <c r="BR165" s="43"/>
      <c r="BS165" s="43"/>
      <c r="BT165" s="43"/>
      <c r="BU165" s="43"/>
      <c r="BV165" s="43"/>
      <c r="BW165" s="43"/>
      <c r="BX165" s="43"/>
      <c r="BY165" s="43"/>
      <c r="BZ165" s="43"/>
      <c r="CA165" s="43"/>
      <c r="CB165" s="43"/>
      <c r="CC165" s="43"/>
      <c r="CD165" s="43"/>
      <c r="CE165" s="43"/>
      <c r="CF165" s="43"/>
      <c r="CG165" s="43"/>
      <c r="CH165" s="43"/>
      <c r="CI165" s="43"/>
      <c r="CJ165" s="43"/>
      <c r="CK165" s="43"/>
      <c r="CL165" s="43"/>
      <c r="CM165" s="43"/>
      <c r="CN165" s="43"/>
      <c r="CO165" s="43"/>
      <c r="CP165" s="43"/>
      <c r="CQ165" s="43"/>
      <c r="CR165" s="43"/>
      <c r="CS165" s="43"/>
      <c r="CT165" s="43"/>
      <c r="CU165" s="43"/>
      <c r="CV165" s="43"/>
      <c r="CW165" s="43"/>
      <c r="CX165" s="43"/>
      <c r="CY165" s="43"/>
      <c r="CZ165" s="43"/>
      <c r="DA165" s="43"/>
      <c r="DB165" s="43"/>
      <c r="DC165" s="43"/>
      <c r="DD165" s="43"/>
      <c r="DE165" s="43"/>
      <c r="DF165" s="43"/>
      <c r="DG165" s="43"/>
      <c r="DH165" s="43"/>
      <c r="DI165" s="43"/>
      <c r="DJ165" s="43"/>
      <c r="DK165" s="43"/>
      <c r="DL165" s="43"/>
      <c r="DM165" s="43"/>
      <c r="DN165" s="43"/>
      <c r="DO165" s="43"/>
      <c r="DP165" s="43"/>
      <c r="DQ165" s="43"/>
      <c r="DR165" s="43"/>
      <c r="DS165" s="43"/>
      <c r="DT165" s="43"/>
      <c r="DU165" s="43"/>
      <c r="DV165" s="43"/>
      <c r="DW165" s="43"/>
      <c r="DX165" s="43"/>
      <c r="DY165" s="43"/>
      <c r="DZ165" s="43"/>
      <c r="EA165" s="43"/>
      <c r="EB165" s="43"/>
      <c r="EC165" s="43"/>
      <c r="ED165" s="43"/>
      <c r="EE165" s="43"/>
      <c r="EF165" s="43"/>
      <c r="EG165" s="43"/>
      <c r="EH165" s="43"/>
      <c r="EI165" s="43"/>
      <c r="EJ165" s="43"/>
      <c r="EK165" s="43"/>
      <c r="EL165" s="43"/>
      <c r="EM165" s="43"/>
      <c r="EN165" s="43"/>
      <c r="EO165" s="43"/>
      <c r="EP165" s="43"/>
      <c r="EQ165" s="43"/>
      <c r="ER165" s="43"/>
      <c r="ES165" s="43"/>
      <c r="ET165" s="43"/>
      <c r="EU165" s="43"/>
      <c r="EV165" s="43"/>
      <c r="EW165" s="43"/>
      <c r="EX165" s="43"/>
      <c r="EY165" s="43"/>
      <c r="EZ165" s="43"/>
      <c r="FA165" s="43"/>
      <c r="FB165" s="43"/>
      <c r="FC165" s="43"/>
      <c r="FD165" s="43"/>
      <c r="FE165" s="43"/>
      <c r="FF165" s="43"/>
      <c r="FG165" s="43"/>
      <c r="FH165" s="43"/>
      <c r="FI165" s="43"/>
      <c r="FJ165" s="43"/>
      <c r="FK165" s="43"/>
      <c r="FL165" s="43"/>
      <c r="FM165" s="43"/>
      <c r="FN165" s="43"/>
      <c r="FO165" s="43"/>
      <c r="FP165" s="43"/>
      <c r="FQ165" s="43"/>
      <c r="FR165" s="43"/>
      <c r="FS165" s="43"/>
      <c r="FT165" s="43"/>
      <c r="FU165" s="43"/>
      <c r="FV165" s="43"/>
      <c r="FW165" s="43"/>
      <c r="FX165" s="43"/>
      <c r="FY165" s="43"/>
      <c r="FZ165" s="43"/>
      <c r="GA165" s="43"/>
      <c r="GB165" s="43"/>
      <c r="GC165" s="43"/>
      <c r="GD165" s="43"/>
      <c r="GE165" s="43"/>
      <c r="GF165" s="43"/>
      <c r="GG165" s="43"/>
      <c r="GH165" s="43"/>
      <c r="GI165" s="43"/>
      <c r="GJ165" s="43"/>
      <c r="GK165" s="43"/>
      <c r="GL165" s="43"/>
      <c r="GM165" s="43"/>
      <c r="GN165" s="43"/>
      <c r="GO165" s="43"/>
      <c r="GP165" s="43"/>
      <c r="GQ165" s="43"/>
      <c r="GR165" s="43"/>
      <c r="GS165" s="43"/>
      <c r="GT165" s="43"/>
      <c r="GU165" s="43"/>
      <c r="GV165" s="43"/>
      <c r="GW165" s="43"/>
      <c r="GX165" s="43"/>
      <c r="GY165" s="43"/>
      <c r="GZ165" s="43"/>
      <c r="HA165" s="43"/>
      <c r="HB165" s="43"/>
      <c r="HC165" s="43"/>
      <c r="HD165" s="43"/>
      <c r="HE165" s="43"/>
      <c r="HF165" s="43"/>
      <c r="HG165" s="43"/>
      <c r="HH165" s="43"/>
      <c r="HI165" s="43"/>
      <c r="HJ165" s="43"/>
      <c r="HK165" s="43"/>
      <c r="HL165" s="43"/>
      <c r="HM165" s="43"/>
      <c r="HN165" s="43"/>
      <c r="HO165" s="43"/>
      <c r="HP165" s="43"/>
      <c r="HQ165" s="43"/>
      <c r="HR165" s="43"/>
      <c r="HS165" s="43"/>
      <c r="HT165" s="43"/>
      <c r="HU165" s="43"/>
      <c r="HV165" s="43"/>
      <c r="HW165" s="43"/>
      <c r="HX165" s="43"/>
      <c r="HY165" s="43"/>
      <c r="HZ165" s="43"/>
      <c r="IA165" s="43"/>
      <c r="IB165" s="43"/>
      <c r="IC165" s="43"/>
      <c r="ID165" s="43"/>
      <c r="IE165" s="43"/>
      <c r="IF165" s="43"/>
      <c r="IG165" s="43"/>
      <c r="IH165" s="43"/>
      <c r="II165" s="43"/>
      <c r="IJ165" s="43"/>
      <c r="IK165" s="43"/>
      <c r="IL165" s="178"/>
      <c r="IM165" s="178"/>
      <c r="IN165" s="178"/>
      <c r="IO165" s="178"/>
      <c r="IP165" s="178"/>
      <c r="IQ165" s="178"/>
      <c r="IR165" s="178"/>
      <c r="IS165" s="178"/>
      <c r="IT165" s="178"/>
      <c r="IU165" s="178"/>
      <c r="IV165" s="178"/>
    </row>
    <row r="166" spans="1:256" s="73" customFormat="1" ht="21" customHeight="1">
      <c r="A166" s="84">
        <v>167</v>
      </c>
      <c r="B166" s="47" t="s">
        <v>934</v>
      </c>
      <c r="C166" s="173" t="s">
        <v>679</v>
      </c>
      <c r="D166" s="68" t="s">
        <v>843</v>
      </c>
      <c r="E166" s="70">
        <v>4.9000000000000004</v>
      </c>
      <c r="F166" s="70">
        <v>4.9000000000000004</v>
      </c>
      <c r="G166" s="65" t="s">
        <v>242</v>
      </c>
      <c r="H166" s="86" t="s">
        <v>243</v>
      </c>
      <c r="I166" s="98">
        <v>12</v>
      </c>
      <c r="J166" s="98">
        <v>12</v>
      </c>
      <c r="K166" s="85"/>
      <c r="L166" s="68" t="s">
        <v>679</v>
      </c>
      <c r="M166" s="73" t="s">
        <v>843</v>
      </c>
      <c r="Q166" s="73">
        <f t="shared" si="4"/>
        <v>58.8</v>
      </c>
      <c r="R166" s="127">
        <f t="shared" si="5"/>
        <v>58.8</v>
      </c>
    </row>
    <row r="167" spans="1:256" s="73" customFormat="1" ht="21" customHeight="1">
      <c r="A167" s="84">
        <v>168</v>
      </c>
      <c r="B167" s="47" t="s">
        <v>936</v>
      </c>
      <c r="C167" s="173" t="s">
        <v>681</v>
      </c>
      <c r="D167" s="68" t="s">
        <v>843</v>
      </c>
      <c r="E167" s="70">
        <v>2.1</v>
      </c>
      <c r="F167" s="70">
        <v>2.1</v>
      </c>
      <c r="G167" s="65" t="s">
        <v>242</v>
      </c>
      <c r="H167" s="86" t="s">
        <v>243</v>
      </c>
      <c r="I167" s="98">
        <v>44</v>
      </c>
      <c r="J167" s="98">
        <v>44</v>
      </c>
      <c r="K167" s="85"/>
      <c r="L167" s="68" t="s">
        <v>681</v>
      </c>
      <c r="M167" s="73" t="s">
        <v>843</v>
      </c>
      <c r="Q167" s="73">
        <f t="shared" si="4"/>
        <v>92.4</v>
      </c>
      <c r="R167" s="127">
        <f t="shared" si="5"/>
        <v>92.4</v>
      </c>
    </row>
    <row r="168" spans="1:256" s="14" customFormat="1" ht="21" customHeight="1">
      <c r="A168" s="31">
        <v>169</v>
      </c>
      <c r="B168" s="131" t="s">
        <v>937</v>
      </c>
      <c r="C168" s="175" t="s">
        <v>683</v>
      </c>
      <c r="D168" s="33" t="s">
        <v>843</v>
      </c>
      <c r="E168" s="35">
        <v>10.3</v>
      </c>
      <c r="F168" s="35">
        <v>10.3</v>
      </c>
      <c r="G168" s="36" t="s">
        <v>242</v>
      </c>
      <c r="H168" s="123" t="s">
        <v>243</v>
      </c>
      <c r="I168" s="115">
        <v>50</v>
      </c>
      <c r="J168" s="115">
        <v>50</v>
      </c>
      <c r="K168" s="81"/>
      <c r="L168" s="33" t="s">
        <v>683</v>
      </c>
      <c r="M168" s="14" t="s">
        <v>843</v>
      </c>
      <c r="O168" s="14">
        <v>35</v>
      </c>
      <c r="Q168" s="14">
        <f t="shared" si="4"/>
        <v>515</v>
      </c>
      <c r="R168" s="127">
        <f t="shared" si="5"/>
        <v>515</v>
      </c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3"/>
      <c r="BR168" s="43"/>
      <c r="BS168" s="43"/>
      <c r="BT168" s="43"/>
      <c r="BU168" s="43"/>
      <c r="BV168" s="43"/>
      <c r="BW168" s="43"/>
      <c r="BX168" s="43"/>
      <c r="BY168" s="43"/>
      <c r="BZ168" s="43"/>
      <c r="CA168" s="43"/>
      <c r="CB168" s="43"/>
      <c r="CC168" s="43"/>
      <c r="CD168" s="43"/>
      <c r="CE168" s="43"/>
      <c r="CF168" s="43"/>
      <c r="CG168" s="43"/>
      <c r="CH168" s="43"/>
      <c r="CI168" s="43"/>
      <c r="CJ168" s="43"/>
      <c r="CK168" s="43"/>
      <c r="CL168" s="43"/>
      <c r="CM168" s="43"/>
      <c r="CN168" s="43"/>
      <c r="CO168" s="43"/>
      <c r="CP168" s="43"/>
      <c r="CQ168" s="43"/>
      <c r="CR168" s="43"/>
      <c r="CS168" s="43"/>
      <c r="CT168" s="43"/>
      <c r="CU168" s="43"/>
      <c r="CV168" s="43"/>
      <c r="CW168" s="43"/>
      <c r="CX168" s="43"/>
      <c r="CY168" s="43"/>
      <c r="CZ168" s="43"/>
      <c r="DA168" s="43"/>
      <c r="DB168" s="43"/>
      <c r="DC168" s="43"/>
      <c r="DD168" s="43"/>
      <c r="DE168" s="43"/>
      <c r="DF168" s="43"/>
      <c r="DG168" s="43"/>
      <c r="DH168" s="43"/>
      <c r="DI168" s="43"/>
      <c r="DJ168" s="43"/>
      <c r="DK168" s="43"/>
      <c r="DL168" s="43"/>
      <c r="DM168" s="43"/>
      <c r="DN168" s="43"/>
      <c r="DO168" s="43"/>
      <c r="DP168" s="43"/>
      <c r="DQ168" s="43"/>
      <c r="DR168" s="43"/>
      <c r="DS168" s="43"/>
      <c r="DT168" s="43"/>
      <c r="DU168" s="43"/>
      <c r="DV168" s="43"/>
      <c r="DW168" s="43"/>
      <c r="DX168" s="43"/>
      <c r="DY168" s="43"/>
      <c r="DZ168" s="43"/>
      <c r="EA168" s="43"/>
      <c r="EB168" s="43"/>
      <c r="EC168" s="43"/>
      <c r="ED168" s="43"/>
      <c r="EE168" s="43"/>
      <c r="EF168" s="43"/>
      <c r="EG168" s="43"/>
      <c r="EH168" s="43"/>
      <c r="EI168" s="43"/>
      <c r="EJ168" s="43"/>
      <c r="EK168" s="43"/>
      <c r="EL168" s="43"/>
      <c r="EM168" s="43"/>
      <c r="EN168" s="43"/>
      <c r="EO168" s="43"/>
      <c r="EP168" s="43"/>
      <c r="EQ168" s="43"/>
      <c r="ER168" s="43"/>
      <c r="ES168" s="43"/>
      <c r="ET168" s="43"/>
      <c r="EU168" s="43"/>
      <c r="EV168" s="43"/>
      <c r="EW168" s="43"/>
      <c r="EX168" s="43"/>
      <c r="EY168" s="43"/>
      <c r="EZ168" s="43"/>
      <c r="FA168" s="43"/>
      <c r="FB168" s="43"/>
      <c r="FC168" s="43"/>
      <c r="FD168" s="43"/>
      <c r="FE168" s="43"/>
      <c r="FF168" s="43"/>
      <c r="FG168" s="43"/>
      <c r="FH168" s="43"/>
      <c r="FI168" s="43"/>
      <c r="FJ168" s="43"/>
      <c r="FK168" s="43"/>
      <c r="FL168" s="43"/>
      <c r="FM168" s="43"/>
      <c r="FN168" s="43"/>
      <c r="FO168" s="43"/>
      <c r="FP168" s="43"/>
      <c r="FQ168" s="43"/>
      <c r="FR168" s="43"/>
      <c r="FS168" s="43"/>
      <c r="FT168" s="43"/>
      <c r="FU168" s="43"/>
      <c r="FV168" s="43"/>
      <c r="FW168" s="43"/>
      <c r="FX168" s="43"/>
      <c r="FY168" s="43"/>
      <c r="FZ168" s="43"/>
      <c r="GA168" s="43"/>
      <c r="GB168" s="43"/>
      <c r="GC168" s="43"/>
      <c r="GD168" s="43"/>
      <c r="GE168" s="43"/>
      <c r="GF168" s="43"/>
      <c r="GG168" s="43"/>
      <c r="GH168" s="43"/>
      <c r="GI168" s="43"/>
      <c r="GJ168" s="43"/>
      <c r="GK168" s="43"/>
      <c r="GL168" s="43"/>
      <c r="GM168" s="43"/>
      <c r="GN168" s="43"/>
      <c r="GO168" s="43"/>
      <c r="GP168" s="43"/>
      <c r="GQ168" s="43"/>
      <c r="GR168" s="43"/>
      <c r="GS168" s="43"/>
      <c r="GT168" s="43"/>
      <c r="GU168" s="43"/>
      <c r="GV168" s="43"/>
      <c r="GW168" s="43"/>
      <c r="GX168" s="43"/>
      <c r="GY168" s="43"/>
      <c r="GZ168" s="43"/>
      <c r="HA168" s="43"/>
      <c r="HB168" s="43"/>
      <c r="HC168" s="43"/>
      <c r="HD168" s="43"/>
      <c r="HE168" s="43"/>
      <c r="HF168" s="43"/>
      <c r="HG168" s="43"/>
      <c r="HH168" s="43"/>
      <c r="HI168" s="43"/>
      <c r="HJ168" s="43"/>
      <c r="HK168" s="43"/>
      <c r="HL168" s="43"/>
      <c r="HM168" s="43"/>
      <c r="HN168" s="43"/>
      <c r="HO168" s="43"/>
      <c r="HP168" s="43"/>
      <c r="HQ168" s="43"/>
      <c r="HR168" s="43"/>
      <c r="HS168" s="43"/>
      <c r="HT168" s="43"/>
      <c r="HU168" s="43"/>
      <c r="HV168" s="43"/>
      <c r="HW168" s="43"/>
      <c r="HX168" s="43"/>
      <c r="HY168" s="43"/>
      <c r="HZ168" s="43"/>
      <c r="IA168" s="43"/>
      <c r="IB168" s="43"/>
      <c r="IC168" s="43"/>
      <c r="ID168" s="43"/>
      <c r="IE168" s="43"/>
      <c r="IF168" s="43"/>
      <c r="IG168" s="43"/>
      <c r="IH168" s="43"/>
      <c r="II168" s="43"/>
      <c r="IJ168" s="43"/>
      <c r="IK168" s="43"/>
      <c r="IL168" s="178"/>
      <c r="IM168" s="178"/>
      <c r="IN168" s="178"/>
      <c r="IO168" s="178"/>
      <c r="IP168" s="178"/>
      <c r="IQ168" s="178"/>
      <c r="IR168" s="178"/>
      <c r="IS168" s="178"/>
      <c r="IT168" s="178"/>
      <c r="IU168" s="178"/>
      <c r="IV168" s="178"/>
    </row>
    <row r="169" spans="1:256" s="73" customFormat="1" ht="21" customHeight="1">
      <c r="A169" s="84">
        <v>170</v>
      </c>
      <c r="B169" s="47" t="s">
        <v>938</v>
      </c>
      <c r="C169" s="173" t="s">
        <v>685</v>
      </c>
      <c r="D169" s="68" t="s">
        <v>843</v>
      </c>
      <c r="E169" s="70">
        <v>0.5</v>
      </c>
      <c r="F169" s="186">
        <v>0.51500000000000001</v>
      </c>
      <c r="G169" s="65" t="s">
        <v>242</v>
      </c>
      <c r="H169" s="86" t="s">
        <v>243</v>
      </c>
      <c r="I169" s="98">
        <v>28</v>
      </c>
      <c r="J169" s="98">
        <v>28</v>
      </c>
      <c r="K169" s="85"/>
      <c r="L169" s="68" t="s">
        <v>685</v>
      </c>
      <c r="M169" s="73" t="s">
        <v>843</v>
      </c>
      <c r="Q169" s="73">
        <f t="shared" si="4"/>
        <v>14</v>
      </c>
      <c r="R169" s="127">
        <f t="shared" si="5"/>
        <v>14.42</v>
      </c>
    </row>
    <row r="170" spans="1:256" s="73" customFormat="1" ht="21" customHeight="1">
      <c r="A170" s="84">
        <v>171</v>
      </c>
      <c r="B170" s="47" t="s">
        <v>939</v>
      </c>
      <c r="C170" s="173" t="s">
        <v>687</v>
      </c>
      <c r="D170" s="68" t="s">
        <v>843</v>
      </c>
      <c r="E170" s="70">
        <v>4.7</v>
      </c>
      <c r="F170" s="70">
        <v>4.7</v>
      </c>
      <c r="G170" s="65" t="s">
        <v>242</v>
      </c>
      <c r="H170" s="86" t="s">
        <v>243</v>
      </c>
      <c r="I170" s="98">
        <v>17</v>
      </c>
      <c r="J170" s="98">
        <v>17</v>
      </c>
      <c r="K170" s="85"/>
      <c r="L170" s="68" t="s">
        <v>687</v>
      </c>
      <c r="M170" s="73" t="s">
        <v>843</v>
      </c>
      <c r="Q170" s="73">
        <f t="shared" si="4"/>
        <v>79.900000000000006</v>
      </c>
      <c r="R170" s="127">
        <f t="shared" si="5"/>
        <v>79.900000000000006</v>
      </c>
    </row>
    <row r="171" spans="1:256" s="73" customFormat="1" ht="21" customHeight="1">
      <c r="A171" s="84">
        <v>172</v>
      </c>
      <c r="B171" s="47" t="s">
        <v>904</v>
      </c>
      <c r="C171" s="173" t="s">
        <v>689</v>
      </c>
      <c r="D171" s="68" t="s">
        <v>843</v>
      </c>
      <c r="E171" s="70">
        <v>0.2</v>
      </c>
      <c r="F171" s="70">
        <v>0.2</v>
      </c>
      <c r="G171" s="65" t="s">
        <v>242</v>
      </c>
      <c r="H171" s="86" t="s">
        <v>243</v>
      </c>
      <c r="I171" s="98">
        <v>40</v>
      </c>
      <c r="J171" s="98">
        <v>40</v>
      </c>
      <c r="K171" s="85"/>
      <c r="L171" s="68" t="s">
        <v>689</v>
      </c>
      <c r="M171" s="73" t="s">
        <v>843</v>
      </c>
      <c r="Q171" s="73">
        <f t="shared" si="4"/>
        <v>8</v>
      </c>
      <c r="R171" s="127">
        <f t="shared" si="5"/>
        <v>8</v>
      </c>
    </row>
    <row r="172" spans="1:256" s="73" customFormat="1" ht="21" customHeight="1">
      <c r="A172" s="84">
        <v>173</v>
      </c>
      <c r="B172" s="47" t="s">
        <v>940</v>
      </c>
      <c r="C172" s="173" t="s">
        <v>691</v>
      </c>
      <c r="D172" s="68" t="s">
        <v>843</v>
      </c>
      <c r="E172" s="70">
        <v>0.2</v>
      </c>
      <c r="F172" s="183">
        <v>0.24</v>
      </c>
      <c r="G172" s="65" t="s">
        <v>242</v>
      </c>
      <c r="H172" s="86" t="s">
        <v>243</v>
      </c>
      <c r="I172" s="98">
        <v>30</v>
      </c>
      <c r="J172" s="98">
        <v>30</v>
      </c>
      <c r="K172" s="85"/>
      <c r="L172" s="68" t="s">
        <v>691</v>
      </c>
      <c r="M172" s="73" t="s">
        <v>843</v>
      </c>
      <c r="Q172" s="73">
        <f t="shared" si="4"/>
        <v>6</v>
      </c>
      <c r="R172" s="127">
        <f t="shared" si="5"/>
        <v>7.2</v>
      </c>
    </row>
    <row r="173" spans="1:256" s="73" customFormat="1" ht="21" customHeight="1">
      <c r="A173" s="84">
        <v>174</v>
      </c>
      <c r="B173" s="47" t="s">
        <v>941</v>
      </c>
      <c r="C173" s="173" t="s">
        <v>693</v>
      </c>
      <c r="D173" s="68" t="s">
        <v>843</v>
      </c>
      <c r="E173" s="70">
        <v>1.3</v>
      </c>
      <c r="F173" s="70">
        <v>1.3</v>
      </c>
      <c r="G173" s="65" t="s">
        <v>242</v>
      </c>
      <c r="H173" s="86" t="s">
        <v>243</v>
      </c>
      <c r="I173" s="98">
        <v>8</v>
      </c>
      <c r="J173" s="98">
        <v>8</v>
      </c>
      <c r="K173" s="85"/>
      <c r="L173" s="68" t="s">
        <v>693</v>
      </c>
      <c r="M173" s="73" t="s">
        <v>843</v>
      </c>
      <c r="Q173" s="73">
        <f t="shared" si="4"/>
        <v>10.4</v>
      </c>
      <c r="R173" s="127">
        <f t="shared" si="5"/>
        <v>10.4</v>
      </c>
    </row>
    <row r="174" spans="1:256" s="73" customFormat="1" ht="21" customHeight="1">
      <c r="A174" s="84">
        <v>175</v>
      </c>
      <c r="B174" s="47" t="s">
        <v>939</v>
      </c>
      <c r="C174" s="173" t="s">
        <v>695</v>
      </c>
      <c r="D174" s="68" t="s">
        <v>843</v>
      </c>
      <c r="E174" s="70">
        <v>1.6</v>
      </c>
      <c r="F174" s="70">
        <v>1.6</v>
      </c>
      <c r="G174" s="65" t="s">
        <v>242</v>
      </c>
      <c r="H174" s="86" t="s">
        <v>243</v>
      </c>
      <c r="I174" s="98">
        <v>8</v>
      </c>
      <c r="J174" s="98">
        <v>8</v>
      </c>
      <c r="K174" s="85"/>
      <c r="L174" s="68" t="s">
        <v>695</v>
      </c>
      <c r="M174" s="73" t="s">
        <v>843</v>
      </c>
      <c r="Q174" s="73">
        <f t="shared" si="4"/>
        <v>12.8</v>
      </c>
      <c r="R174" s="127">
        <f t="shared" si="5"/>
        <v>12.8</v>
      </c>
    </row>
    <row r="175" spans="1:256" s="73" customFormat="1" ht="21" customHeight="1">
      <c r="A175" s="84">
        <v>176</v>
      </c>
      <c r="B175" s="47" t="s">
        <v>942</v>
      </c>
      <c r="C175" s="173" t="s">
        <v>697</v>
      </c>
      <c r="D175" s="68" t="s">
        <v>843</v>
      </c>
      <c r="E175" s="70">
        <v>0.6</v>
      </c>
      <c r="F175" s="183">
        <v>0.64</v>
      </c>
      <c r="G175" s="65" t="s">
        <v>242</v>
      </c>
      <c r="H175" s="86" t="s">
        <v>243</v>
      </c>
      <c r="I175" s="98">
        <v>16</v>
      </c>
      <c r="J175" s="98">
        <v>16</v>
      </c>
      <c r="K175" s="85"/>
      <c r="L175" s="68" t="s">
        <v>697</v>
      </c>
      <c r="M175" s="73" t="s">
        <v>843</v>
      </c>
      <c r="Q175" s="73">
        <f t="shared" si="4"/>
        <v>9.6</v>
      </c>
      <c r="R175" s="127">
        <f t="shared" si="5"/>
        <v>10.24</v>
      </c>
    </row>
    <row r="176" spans="1:256" s="14" customFormat="1" ht="21" customHeight="1">
      <c r="A176" s="31">
        <v>177</v>
      </c>
      <c r="B176" s="131" t="s">
        <v>943</v>
      </c>
      <c r="C176" s="175" t="s">
        <v>699</v>
      </c>
      <c r="D176" s="33" t="s">
        <v>843</v>
      </c>
      <c r="E176" s="35">
        <v>13.4</v>
      </c>
      <c r="F176" s="35">
        <v>13.4</v>
      </c>
      <c r="G176" s="36" t="s">
        <v>242</v>
      </c>
      <c r="H176" s="123" t="s">
        <v>243</v>
      </c>
      <c r="I176" s="115">
        <v>12</v>
      </c>
      <c r="J176" s="115">
        <v>12</v>
      </c>
      <c r="K176" s="81"/>
      <c r="L176" s="33" t="s">
        <v>699</v>
      </c>
      <c r="M176" s="14" t="s">
        <v>843</v>
      </c>
      <c r="O176" s="14">
        <v>36</v>
      </c>
      <c r="Q176" s="14">
        <f t="shared" si="4"/>
        <v>160.80000000000001</v>
      </c>
      <c r="R176" s="127">
        <f t="shared" si="5"/>
        <v>160.80000000000001</v>
      </c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  <c r="BK176" s="43"/>
      <c r="BL176" s="43"/>
      <c r="BM176" s="43"/>
      <c r="BN176" s="43"/>
      <c r="BO176" s="43"/>
      <c r="BP176" s="43"/>
      <c r="BQ176" s="43"/>
      <c r="BR176" s="43"/>
      <c r="BS176" s="43"/>
      <c r="BT176" s="43"/>
      <c r="BU176" s="43"/>
      <c r="BV176" s="43"/>
      <c r="BW176" s="43"/>
      <c r="BX176" s="43"/>
      <c r="BY176" s="43"/>
      <c r="BZ176" s="43"/>
      <c r="CA176" s="43"/>
      <c r="CB176" s="43"/>
      <c r="CC176" s="43"/>
      <c r="CD176" s="43"/>
      <c r="CE176" s="43"/>
      <c r="CF176" s="43"/>
      <c r="CG176" s="43"/>
      <c r="CH176" s="43"/>
      <c r="CI176" s="43"/>
      <c r="CJ176" s="43"/>
      <c r="CK176" s="43"/>
      <c r="CL176" s="43"/>
      <c r="CM176" s="43"/>
      <c r="CN176" s="43"/>
      <c r="CO176" s="43"/>
      <c r="CP176" s="43"/>
      <c r="CQ176" s="43"/>
      <c r="CR176" s="43"/>
      <c r="CS176" s="43"/>
      <c r="CT176" s="43"/>
      <c r="CU176" s="43"/>
      <c r="CV176" s="43"/>
      <c r="CW176" s="43"/>
      <c r="CX176" s="43"/>
      <c r="CY176" s="43"/>
      <c r="CZ176" s="43"/>
      <c r="DA176" s="43"/>
      <c r="DB176" s="43"/>
      <c r="DC176" s="43"/>
      <c r="DD176" s="43"/>
      <c r="DE176" s="43"/>
      <c r="DF176" s="43"/>
      <c r="DG176" s="43"/>
      <c r="DH176" s="43"/>
      <c r="DI176" s="43"/>
      <c r="DJ176" s="43"/>
      <c r="DK176" s="43"/>
      <c r="DL176" s="43"/>
      <c r="DM176" s="43"/>
      <c r="DN176" s="43"/>
      <c r="DO176" s="43"/>
      <c r="DP176" s="43"/>
      <c r="DQ176" s="43"/>
      <c r="DR176" s="43"/>
      <c r="DS176" s="43"/>
      <c r="DT176" s="43"/>
      <c r="DU176" s="43"/>
      <c r="DV176" s="43"/>
      <c r="DW176" s="43"/>
      <c r="DX176" s="43"/>
      <c r="DY176" s="43"/>
      <c r="DZ176" s="43"/>
      <c r="EA176" s="43"/>
      <c r="EB176" s="43"/>
      <c r="EC176" s="43"/>
      <c r="ED176" s="43"/>
      <c r="EE176" s="43"/>
      <c r="EF176" s="43"/>
      <c r="EG176" s="43"/>
      <c r="EH176" s="43"/>
      <c r="EI176" s="43"/>
      <c r="EJ176" s="43"/>
      <c r="EK176" s="43"/>
      <c r="EL176" s="43"/>
      <c r="EM176" s="43"/>
      <c r="EN176" s="43"/>
      <c r="EO176" s="43"/>
      <c r="EP176" s="43"/>
      <c r="EQ176" s="43"/>
      <c r="ER176" s="43"/>
      <c r="ES176" s="43"/>
      <c r="ET176" s="43"/>
      <c r="EU176" s="43"/>
      <c r="EV176" s="43"/>
      <c r="EW176" s="43"/>
      <c r="EX176" s="43"/>
      <c r="EY176" s="43"/>
      <c r="EZ176" s="43"/>
      <c r="FA176" s="43"/>
      <c r="FB176" s="43"/>
      <c r="FC176" s="43"/>
      <c r="FD176" s="43"/>
      <c r="FE176" s="43"/>
      <c r="FF176" s="43"/>
      <c r="FG176" s="43"/>
      <c r="FH176" s="43"/>
      <c r="FI176" s="43"/>
      <c r="FJ176" s="43"/>
      <c r="FK176" s="43"/>
      <c r="FL176" s="43"/>
      <c r="FM176" s="43"/>
      <c r="FN176" s="43"/>
      <c r="FO176" s="43"/>
      <c r="FP176" s="43"/>
      <c r="FQ176" s="43"/>
      <c r="FR176" s="43"/>
      <c r="FS176" s="43"/>
      <c r="FT176" s="43"/>
      <c r="FU176" s="43"/>
      <c r="FV176" s="43"/>
      <c r="FW176" s="43"/>
      <c r="FX176" s="43"/>
      <c r="FY176" s="43"/>
      <c r="FZ176" s="43"/>
      <c r="GA176" s="43"/>
      <c r="GB176" s="43"/>
      <c r="GC176" s="43"/>
      <c r="GD176" s="43"/>
      <c r="GE176" s="43"/>
      <c r="GF176" s="43"/>
      <c r="GG176" s="43"/>
      <c r="GH176" s="43"/>
      <c r="GI176" s="43"/>
      <c r="GJ176" s="43"/>
      <c r="GK176" s="43"/>
      <c r="GL176" s="43"/>
      <c r="GM176" s="43"/>
      <c r="GN176" s="43"/>
      <c r="GO176" s="43"/>
      <c r="GP176" s="43"/>
      <c r="GQ176" s="43"/>
      <c r="GR176" s="43"/>
      <c r="GS176" s="43"/>
      <c r="GT176" s="43"/>
      <c r="GU176" s="43"/>
      <c r="GV176" s="43"/>
      <c r="GW176" s="43"/>
      <c r="GX176" s="43"/>
      <c r="GY176" s="43"/>
      <c r="GZ176" s="43"/>
      <c r="HA176" s="43"/>
      <c r="HB176" s="43"/>
      <c r="HC176" s="43"/>
      <c r="HD176" s="43"/>
      <c r="HE176" s="43"/>
      <c r="HF176" s="43"/>
      <c r="HG176" s="43"/>
      <c r="HH176" s="43"/>
      <c r="HI176" s="43"/>
      <c r="HJ176" s="43"/>
      <c r="HK176" s="43"/>
      <c r="HL176" s="43"/>
      <c r="HM176" s="43"/>
      <c r="HN176" s="43"/>
      <c r="HO176" s="43"/>
      <c r="HP176" s="43"/>
      <c r="HQ176" s="43"/>
      <c r="HR176" s="43"/>
      <c r="HS176" s="43"/>
      <c r="HT176" s="43"/>
      <c r="HU176" s="43"/>
      <c r="HV176" s="43"/>
      <c r="HW176" s="43"/>
      <c r="HX176" s="43"/>
      <c r="HY176" s="43"/>
      <c r="HZ176" s="43"/>
      <c r="IA176" s="43"/>
      <c r="IB176" s="43"/>
      <c r="IC176" s="43"/>
      <c r="ID176" s="43"/>
      <c r="IE176" s="43"/>
      <c r="IF176" s="43"/>
      <c r="IG176" s="43"/>
      <c r="IH176" s="43"/>
      <c r="II176" s="43"/>
      <c r="IJ176" s="43"/>
      <c r="IK176" s="43"/>
      <c r="IL176" s="178"/>
      <c r="IM176" s="178"/>
      <c r="IN176" s="178"/>
      <c r="IO176" s="178"/>
      <c r="IP176" s="178"/>
      <c r="IQ176" s="178"/>
      <c r="IR176" s="178"/>
      <c r="IS176" s="178"/>
      <c r="IT176" s="178"/>
      <c r="IU176" s="178"/>
      <c r="IV176" s="178"/>
    </row>
    <row r="177" spans="1:256" s="73" customFormat="1" ht="21" customHeight="1">
      <c r="A177" s="84">
        <v>178</v>
      </c>
      <c r="B177" s="47" t="s">
        <v>942</v>
      </c>
      <c r="C177" s="173" t="s">
        <v>701</v>
      </c>
      <c r="D177" s="68" t="s">
        <v>843</v>
      </c>
      <c r="E177" s="70">
        <v>0.3</v>
      </c>
      <c r="F177" s="70">
        <v>0.3</v>
      </c>
      <c r="G177" s="65" t="s">
        <v>242</v>
      </c>
      <c r="H177" s="86" t="s">
        <v>243</v>
      </c>
      <c r="I177" s="98">
        <v>12</v>
      </c>
      <c r="J177" s="98">
        <v>12</v>
      </c>
      <c r="K177" s="85"/>
      <c r="L177" s="68" t="s">
        <v>701</v>
      </c>
      <c r="M177" s="73" t="s">
        <v>843</v>
      </c>
      <c r="Q177" s="73">
        <f t="shared" si="4"/>
        <v>3.6</v>
      </c>
      <c r="R177" s="127">
        <f t="shared" si="5"/>
        <v>3.6</v>
      </c>
    </row>
    <row r="178" spans="1:256" s="73" customFormat="1" ht="21" customHeight="1">
      <c r="A178" s="84">
        <v>179</v>
      </c>
      <c r="B178" s="47" t="s">
        <v>949</v>
      </c>
      <c r="C178" s="173" t="s">
        <v>703</v>
      </c>
      <c r="D178" s="68" t="s">
        <v>843</v>
      </c>
      <c r="E178" s="70">
        <v>2.1</v>
      </c>
      <c r="F178" s="70">
        <v>2.1</v>
      </c>
      <c r="G178" s="65" t="s">
        <v>242</v>
      </c>
      <c r="H178" s="86" t="s">
        <v>243</v>
      </c>
      <c r="I178" s="98">
        <v>10</v>
      </c>
      <c r="J178" s="98">
        <v>10</v>
      </c>
      <c r="K178" s="85"/>
      <c r="L178" s="68" t="s">
        <v>703</v>
      </c>
      <c r="M178" s="73" t="s">
        <v>843</v>
      </c>
      <c r="Q178" s="73">
        <f t="shared" si="4"/>
        <v>21</v>
      </c>
      <c r="R178" s="127">
        <f t="shared" si="5"/>
        <v>21</v>
      </c>
    </row>
    <row r="179" spans="1:256" s="14" customFormat="1" ht="21" customHeight="1">
      <c r="A179" s="31">
        <v>180</v>
      </c>
      <c r="B179" s="131" t="s">
        <v>950</v>
      </c>
      <c r="C179" s="175" t="s">
        <v>705</v>
      </c>
      <c r="D179" s="33" t="s">
        <v>843</v>
      </c>
      <c r="E179" s="35">
        <v>11.1</v>
      </c>
      <c r="F179" s="35">
        <v>10.8</v>
      </c>
      <c r="G179" s="36" t="s">
        <v>242</v>
      </c>
      <c r="H179" s="123" t="s">
        <v>243</v>
      </c>
      <c r="I179" s="115">
        <v>23</v>
      </c>
      <c r="J179" s="115">
        <v>23</v>
      </c>
      <c r="K179" s="81"/>
      <c r="L179" s="33" t="s">
        <v>705</v>
      </c>
      <c r="M179" s="14" t="s">
        <v>843</v>
      </c>
      <c r="O179" s="14">
        <v>37</v>
      </c>
      <c r="Q179" s="14">
        <f t="shared" si="4"/>
        <v>255.3</v>
      </c>
      <c r="R179" s="127">
        <f t="shared" si="5"/>
        <v>248.4</v>
      </c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/>
      <c r="BR179" s="43"/>
      <c r="BS179" s="43"/>
      <c r="BT179" s="43"/>
      <c r="BU179" s="43"/>
      <c r="BV179" s="43"/>
      <c r="BW179" s="43"/>
      <c r="BX179" s="43"/>
      <c r="BY179" s="43"/>
      <c r="BZ179" s="43"/>
      <c r="CA179" s="43"/>
      <c r="CB179" s="43"/>
      <c r="CC179" s="43"/>
      <c r="CD179" s="43"/>
      <c r="CE179" s="43"/>
      <c r="CF179" s="43"/>
      <c r="CG179" s="43"/>
      <c r="CH179" s="43"/>
      <c r="CI179" s="43"/>
      <c r="CJ179" s="43"/>
      <c r="CK179" s="43"/>
      <c r="CL179" s="43"/>
      <c r="CM179" s="43"/>
      <c r="CN179" s="43"/>
      <c r="CO179" s="43"/>
      <c r="CP179" s="43"/>
      <c r="CQ179" s="43"/>
      <c r="CR179" s="43"/>
      <c r="CS179" s="43"/>
      <c r="CT179" s="43"/>
      <c r="CU179" s="43"/>
      <c r="CV179" s="43"/>
      <c r="CW179" s="43"/>
      <c r="CX179" s="43"/>
      <c r="CY179" s="43"/>
      <c r="CZ179" s="43"/>
      <c r="DA179" s="43"/>
      <c r="DB179" s="43"/>
      <c r="DC179" s="43"/>
      <c r="DD179" s="43"/>
      <c r="DE179" s="43"/>
      <c r="DF179" s="43"/>
      <c r="DG179" s="43"/>
      <c r="DH179" s="43"/>
      <c r="DI179" s="43"/>
      <c r="DJ179" s="43"/>
      <c r="DK179" s="43"/>
      <c r="DL179" s="43"/>
      <c r="DM179" s="43"/>
      <c r="DN179" s="43"/>
      <c r="DO179" s="43"/>
      <c r="DP179" s="43"/>
      <c r="DQ179" s="43"/>
      <c r="DR179" s="43"/>
      <c r="DS179" s="43"/>
      <c r="DT179" s="43"/>
      <c r="DU179" s="43"/>
      <c r="DV179" s="43"/>
      <c r="DW179" s="43"/>
      <c r="DX179" s="43"/>
      <c r="DY179" s="43"/>
      <c r="DZ179" s="43"/>
      <c r="EA179" s="43"/>
      <c r="EB179" s="43"/>
      <c r="EC179" s="43"/>
      <c r="ED179" s="43"/>
      <c r="EE179" s="43"/>
      <c r="EF179" s="43"/>
      <c r="EG179" s="43"/>
      <c r="EH179" s="43"/>
      <c r="EI179" s="43"/>
      <c r="EJ179" s="43"/>
      <c r="EK179" s="43"/>
      <c r="EL179" s="43"/>
      <c r="EM179" s="43"/>
      <c r="EN179" s="43"/>
      <c r="EO179" s="43"/>
      <c r="EP179" s="43"/>
      <c r="EQ179" s="43"/>
      <c r="ER179" s="43"/>
      <c r="ES179" s="43"/>
      <c r="ET179" s="43"/>
      <c r="EU179" s="43"/>
      <c r="EV179" s="43"/>
      <c r="EW179" s="43"/>
      <c r="EX179" s="43"/>
      <c r="EY179" s="43"/>
      <c r="EZ179" s="43"/>
      <c r="FA179" s="43"/>
      <c r="FB179" s="43"/>
      <c r="FC179" s="43"/>
      <c r="FD179" s="43"/>
      <c r="FE179" s="43"/>
      <c r="FF179" s="43"/>
      <c r="FG179" s="43"/>
      <c r="FH179" s="43"/>
      <c r="FI179" s="43"/>
      <c r="FJ179" s="43"/>
      <c r="FK179" s="43"/>
      <c r="FL179" s="43"/>
      <c r="FM179" s="43"/>
      <c r="FN179" s="43"/>
      <c r="FO179" s="43"/>
      <c r="FP179" s="43"/>
      <c r="FQ179" s="43"/>
      <c r="FR179" s="43"/>
      <c r="FS179" s="43"/>
      <c r="FT179" s="43"/>
      <c r="FU179" s="43"/>
      <c r="FV179" s="43"/>
      <c r="FW179" s="43"/>
      <c r="FX179" s="43"/>
      <c r="FY179" s="43"/>
      <c r="FZ179" s="43"/>
      <c r="GA179" s="43"/>
      <c r="GB179" s="43"/>
      <c r="GC179" s="43"/>
      <c r="GD179" s="43"/>
      <c r="GE179" s="43"/>
      <c r="GF179" s="43"/>
      <c r="GG179" s="43"/>
      <c r="GH179" s="43"/>
      <c r="GI179" s="43"/>
      <c r="GJ179" s="43"/>
      <c r="GK179" s="43"/>
      <c r="GL179" s="43"/>
      <c r="GM179" s="43"/>
      <c r="GN179" s="43"/>
      <c r="GO179" s="43"/>
      <c r="GP179" s="43"/>
      <c r="GQ179" s="43"/>
      <c r="GR179" s="43"/>
      <c r="GS179" s="43"/>
      <c r="GT179" s="43"/>
      <c r="GU179" s="43"/>
      <c r="GV179" s="43"/>
      <c r="GW179" s="43"/>
      <c r="GX179" s="43"/>
      <c r="GY179" s="43"/>
      <c r="GZ179" s="43"/>
      <c r="HA179" s="43"/>
      <c r="HB179" s="43"/>
      <c r="HC179" s="43"/>
      <c r="HD179" s="43"/>
      <c r="HE179" s="43"/>
      <c r="HF179" s="43"/>
      <c r="HG179" s="43"/>
      <c r="HH179" s="43"/>
      <c r="HI179" s="43"/>
      <c r="HJ179" s="43"/>
      <c r="HK179" s="43"/>
      <c r="HL179" s="43"/>
      <c r="HM179" s="43"/>
      <c r="HN179" s="43"/>
      <c r="HO179" s="43"/>
      <c r="HP179" s="43"/>
      <c r="HQ179" s="43"/>
      <c r="HR179" s="43"/>
      <c r="HS179" s="43"/>
      <c r="HT179" s="43"/>
      <c r="HU179" s="43"/>
      <c r="HV179" s="43"/>
      <c r="HW179" s="43"/>
      <c r="HX179" s="43"/>
      <c r="HY179" s="43"/>
      <c r="HZ179" s="43"/>
      <c r="IA179" s="43"/>
      <c r="IB179" s="43"/>
      <c r="IC179" s="43"/>
      <c r="ID179" s="43"/>
      <c r="IE179" s="43"/>
      <c r="IF179" s="43"/>
      <c r="IG179" s="43"/>
      <c r="IH179" s="43"/>
      <c r="II179" s="43"/>
      <c r="IJ179" s="43"/>
      <c r="IK179" s="43"/>
      <c r="IL179" s="178"/>
      <c r="IM179" s="178"/>
      <c r="IN179" s="178"/>
      <c r="IO179" s="178"/>
      <c r="IP179" s="178"/>
      <c r="IQ179" s="178"/>
      <c r="IR179" s="178"/>
      <c r="IS179" s="178"/>
      <c r="IT179" s="178"/>
      <c r="IU179" s="178"/>
      <c r="IV179" s="178"/>
    </row>
    <row r="180" spans="1:256" s="73" customFormat="1" ht="21" customHeight="1">
      <c r="A180" s="84">
        <v>181</v>
      </c>
      <c r="B180" s="47" t="s">
        <v>951</v>
      </c>
      <c r="C180" s="173" t="s">
        <v>707</v>
      </c>
      <c r="D180" s="68" t="s">
        <v>843</v>
      </c>
      <c r="E180" s="70">
        <v>5.6</v>
      </c>
      <c r="F180" s="189">
        <v>6.6</v>
      </c>
      <c r="G180" s="65" t="s">
        <v>242</v>
      </c>
      <c r="H180" s="86" t="s">
        <v>243</v>
      </c>
      <c r="I180" s="98">
        <v>1</v>
      </c>
      <c r="J180" s="98">
        <v>1</v>
      </c>
      <c r="K180" s="85"/>
      <c r="L180" s="68" t="s">
        <v>707</v>
      </c>
      <c r="M180" s="73" t="s">
        <v>843</v>
      </c>
      <c r="Q180" s="73">
        <f t="shared" si="4"/>
        <v>5.6</v>
      </c>
      <c r="R180" s="127">
        <f t="shared" si="5"/>
        <v>6.6</v>
      </c>
    </row>
    <row r="181" spans="1:256" s="73" customFormat="1" ht="21" customHeight="1">
      <c r="A181" s="84">
        <v>182</v>
      </c>
      <c r="B181" s="47" t="s">
        <v>966</v>
      </c>
      <c r="C181" s="173" t="s">
        <v>710</v>
      </c>
      <c r="D181" s="68" t="s">
        <v>843</v>
      </c>
      <c r="E181" s="70">
        <v>5.6</v>
      </c>
      <c r="F181" s="189">
        <v>6.5</v>
      </c>
      <c r="G181" s="65" t="s">
        <v>242</v>
      </c>
      <c r="H181" s="86" t="s">
        <v>243</v>
      </c>
      <c r="I181" s="98">
        <v>1</v>
      </c>
      <c r="J181" s="98">
        <v>1</v>
      </c>
      <c r="K181" s="85"/>
      <c r="L181" s="68" t="s">
        <v>710</v>
      </c>
      <c r="M181" s="73" t="s">
        <v>843</v>
      </c>
      <c r="Q181" s="73">
        <f t="shared" si="4"/>
        <v>5.6</v>
      </c>
      <c r="R181" s="127">
        <f t="shared" si="5"/>
        <v>6.5</v>
      </c>
    </row>
    <row r="182" spans="1:256" s="73" customFormat="1" ht="21" customHeight="1">
      <c r="A182" s="84">
        <v>183</v>
      </c>
      <c r="B182" s="47" t="s">
        <v>955</v>
      </c>
      <c r="C182" s="173" t="s">
        <v>712</v>
      </c>
      <c r="D182" s="68" t="s">
        <v>843</v>
      </c>
      <c r="E182" s="70">
        <v>0.9</v>
      </c>
      <c r="F182" s="186">
        <v>0.93500000000000005</v>
      </c>
      <c r="G182" s="65" t="s">
        <v>242</v>
      </c>
      <c r="H182" s="86" t="s">
        <v>243</v>
      </c>
      <c r="I182" s="98">
        <v>30</v>
      </c>
      <c r="J182" s="98">
        <v>30</v>
      </c>
      <c r="K182" s="85"/>
      <c r="L182" s="68" t="s">
        <v>712</v>
      </c>
      <c r="M182" s="73" t="s">
        <v>843</v>
      </c>
      <c r="Q182" s="73">
        <f t="shared" si="4"/>
        <v>27</v>
      </c>
      <c r="R182" s="127">
        <f t="shared" si="5"/>
        <v>28.05</v>
      </c>
    </row>
    <row r="183" spans="1:256" s="73" customFormat="1" ht="21" customHeight="1">
      <c r="A183" s="84">
        <v>184</v>
      </c>
      <c r="B183" s="47" t="s">
        <v>954</v>
      </c>
      <c r="C183" s="173" t="s">
        <v>714</v>
      </c>
      <c r="D183" s="68" t="s">
        <v>843</v>
      </c>
      <c r="E183" s="70">
        <v>4.5</v>
      </c>
      <c r="F183" s="70">
        <v>4.5</v>
      </c>
      <c r="G183" s="65" t="s">
        <v>242</v>
      </c>
      <c r="H183" s="86" t="s">
        <v>243</v>
      </c>
      <c r="I183" s="98">
        <v>2</v>
      </c>
      <c r="J183" s="98">
        <v>2</v>
      </c>
      <c r="K183" s="85"/>
      <c r="L183" s="68" t="s">
        <v>714</v>
      </c>
      <c r="M183" s="73" t="s">
        <v>843</v>
      </c>
      <c r="Q183" s="73">
        <f t="shared" si="4"/>
        <v>9</v>
      </c>
      <c r="R183" s="127">
        <f t="shared" si="5"/>
        <v>9</v>
      </c>
    </row>
    <row r="184" spans="1:256" s="14" customFormat="1" ht="21" customHeight="1">
      <c r="A184" s="31">
        <v>185</v>
      </c>
      <c r="B184" s="131" t="s">
        <v>956</v>
      </c>
      <c r="C184" s="175" t="s">
        <v>716</v>
      </c>
      <c r="D184" s="33" t="s">
        <v>843</v>
      </c>
      <c r="E184" s="35">
        <v>10.6</v>
      </c>
      <c r="F184" s="35">
        <v>10.6</v>
      </c>
      <c r="G184" s="36" t="s">
        <v>242</v>
      </c>
      <c r="H184" s="123" t="s">
        <v>243</v>
      </c>
      <c r="I184" s="115">
        <v>16</v>
      </c>
      <c r="J184" s="115">
        <v>16</v>
      </c>
      <c r="K184" s="81"/>
      <c r="L184" s="33" t="s">
        <v>716</v>
      </c>
      <c r="M184" s="14" t="s">
        <v>843</v>
      </c>
      <c r="O184" s="14">
        <v>38</v>
      </c>
      <c r="Q184" s="14">
        <f t="shared" si="4"/>
        <v>169.6</v>
      </c>
      <c r="R184" s="127">
        <f t="shared" si="5"/>
        <v>169.6</v>
      </c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  <c r="BK184" s="43"/>
      <c r="BL184" s="43"/>
      <c r="BM184" s="43"/>
      <c r="BN184" s="43"/>
      <c r="BO184" s="43"/>
      <c r="BP184" s="43"/>
      <c r="BQ184" s="43"/>
      <c r="BR184" s="43"/>
      <c r="BS184" s="43"/>
      <c r="BT184" s="43"/>
      <c r="BU184" s="43"/>
      <c r="BV184" s="43"/>
      <c r="BW184" s="43"/>
      <c r="BX184" s="43"/>
      <c r="BY184" s="43"/>
      <c r="BZ184" s="43"/>
      <c r="CA184" s="43"/>
      <c r="CB184" s="43"/>
      <c r="CC184" s="43"/>
      <c r="CD184" s="43"/>
      <c r="CE184" s="43"/>
      <c r="CF184" s="43"/>
      <c r="CG184" s="43"/>
      <c r="CH184" s="43"/>
      <c r="CI184" s="43"/>
      <c r="CJ184" s="43"/>
      <c r="CK184" s="43"/>
      <c r="CL184" s="43"/>
      <c r="CM184" s="43"/>
      <c r="CN184" s="43"/>
      <c r="CO184" s="43"/>
      <c r="CP184" s="43"/>
      <c r="CQ184" s="43"/>
      <c r="CR184" s="43"/>
      <c r="CS184" s="43"/>
      <c r="CT184" s="43"/>
      <c r="CU184" s="43"/>
      <c r="CV184" s="43"/>
      <c r="CW184" s="43"/>
      <c r="CX184" s="43"/>
      <c r="CY184" s="43"/>
      <c r="CZ184" s="43"/>
      <c r="DA184" s="43"/>
      <c r="DB184" s="43"/>
      <c r="DC184" s="43"/>
      <c r="DD184" s="43"/>
      <c r="DE184" s="43"/>
      <c r="DF184" s="43"/>
      <c r="DG184" s="43"/>
      <c r="DH184" s="43"/>
      <c r="DI184" s="43"/>
      <c r="DJ184" s="43"/>
      <c r="DK184" s="43"/>
      <c r="DL184" s="43"/>
      <c r="DM184" s="43"/>
      <c r="DN184" s="43"/>
      <c r="DO184" s="43"/>
      <c r="DP184" s="43"/>
      <c r="DQ184" s="43"/>
      <c r="DR184" s="43"/>
      <c r="DS184" s="43"/>
      <c r="DT184" s="43"/>
      <c r="DU184" s="43"/>
      <c r="DV184" s="43"/>
      <c r="DW184" s="43"/>
      <c r="DX184" s="43"/>
      <c r="DY184" s="43"/>
      <c r="DZ184" s="43"/>
      <c r="EA184" s="43"/>
      <c r="EB184" s="43"/>
      <c r="EC184" s="43"/>
      <c r="ED184" s="43"/>
      <c r="EE184" s="43"/>
      <c r="EF184" s="43"/>
      <c r="EG184" s="43"/>
      <c r="EH184" s="43"/>
      <c r="EI184" s="43"/>
      <c r="EJ184" s="43"/>
      <c r="EK184" s="43"/>
      <c r="EL184" s="43"/>
      <c r="EM184" s="43"/>
      <c r="EN184" s="43"/>
      <c r="EO184" s="43"/>
      <c r="EP184" s="43"/>
      <c r="EQ184" s="43"/>
      <c r="ER184" s="43"/>
      <c r="ES184" s="43"/>
      <c r="ET184" s="43"/>
      <c r="EU184" s="43"/>
      <c r="EV184" s="43"/>
      <c r="EW184" s="43"/>
      <c r="EX184" s="43"/>
      <c r="EY184" s="43"/>
      <c r="EZ184" s="43"/>
      <c r="FA184" s="43"/>
      <c r="FB184" s="43"/>
      <c r="FC184" s="43"/>
      <c r="FD184" s="43"/>
      <c r="FE184" s="43"/>
      <c r="FF184" s="43"/>
      <c r="FG184" s="43"/>
      <c r="FH184" s="43"/>
      <c r="FI184" s="43"/>
      <c r="FJ184" s="43"/>
      <c r="FK184" s="43"/>
      <c r="FL184" s="43"/>
      <c r="FM184" s="43"/>
      <c r="FN184" s="43"/>
      <c r="FO184" s="43"/>
      <c r="FP184" s="43"/>
      <c r="FQ184" s="43"/>
      <c r="FR184" s="43"/>
      <c r="FS184" s="43"/>
      <c r="FT184" s="43"/>
      <c r="FU184" s="43"/>
      <c r="FV184" s="43"/>
      <c r="FW184" s="43"/>
      <c r="FX184" s="43"/>
      <c r="FY184" s="43"/>
      <c r="FZ184" s="43"/>
      <c r="GA184" s="43"/>
      <c r="GB184" s="43"/>
      <c r="GC184" s="43"/>
      <c r="GD184" s="43"/>
      <c r="GE184" s="43"/>
      <c r="GF184" s="43"/>
      <c r="GG184" s="43"/>
      <c r="GH184" s="43"/>
      <c r="GI184" s="43"/>
      <c r="GJ184" s="43"/>
      <c r="GK184" s="43"/>
      <c r="GL184" s="43"/>
      <c r="GM184" s="43"/>
      <c r="GN184" s="43"/>
      <c r="GO184" s="43"/>
      <c r="GP184" s="43"/>
      <c r="GQ184" s="43"/>
      <c r="GR184" s="43"/>
      <c r="GS184" s="43"/>
      <c r="GT184" s="43"/>
      <c r="GU184" s="43"/>
      <c r="GV184" s="43"/>
      <c r="GW184" s="43"/>
      <c r="GX184" s="43"/>
      <c r="GY184" s="43"/>
      <c r="GZ184" s="43"/>
      <c r="HA184" s="43"/>
      <c r="HB184" s="43"/>
      <c r="HC184" s="43"/>
      <c r="HD184" s="43"/>
      <c r="HE184" s="43"/>
      <c r="HF184" s="43"/>
      <c r="HG184" s="43"/>
      <c r="HH184" s="43"/>
      <c r="HI184" s="43"/>
      <c r="HJ184" s="43"/>
      <c r="HK184" s="43"/>
      <c r="HL184" s="43"/>
      <c r="HM184" s="43"/>
      <c r="HN184" s="43"/>
      <c r="HO184" s="43"/>
      <c r="HP184" s="43"/>
      <c r="HQ184" s="43"/>
      <c r="HR184" s="43"/>
      <c r="HS184" s="43"/>
      <c r="HT184" s="43"/>
      <c r="HU184" s="43"/>
      <c r="HV184" s="43"/>
      <c r="HW184" s="43"/>
      <c r="HX184" s="43"/>
      <c r="HY184" s="43"/>
      <c r="HZ184" s="43"/>
      <c r="IA184" s="43"/>
      <c r="IB184" s="43"/>
      <c r="IC184" s="43"/>
      <c r="ID184" s="43"/>
      <c r="IE184" s="43"/>
      <c r="IF184" s="43"/>
      <c r="IG184" s="43"/>
      <c r="IH184" s="43"/>
      <c r="II184" s="43"/>
      <c r="IJ184" s="43"/>
      <c r="IK184" s="43"/>
      <c r="IL184" s="178"/>
      <c r="IM184" s="178"/>
      <c r="IN184" s="178"/>
      <c r="IO184" s="178"/>
      <c r="IP184" s="178"/>
      <c r="IQ184" s="178"/>
      <c r="IR184" s="178"/>
      <c r="IS184" s="178"/>
      <c r="IT184" s="178"/>
      <c r="IU184" s="178"/>
      <c r="IV184" s="178"/>
    </row>
    <row r="185" spans="1:256" s="73" customFormat="1" ht="21" customHeight="1">
      <c r="A185" s="84">
        <v>186</v>
      </c>
      <c r="B185" s="47" t="s">
        <v>904</v>
      </c>
      <c r="C185" s="173" t="s">
        <v>718</v>
      </c>
      <c r="D185" s="68" t="s">
        <v>843</v>
      </c>
      <c r="E185" s="70">
        <v>1.8</v>
      </c>
      <c r="F185" s="189">
        <v>1.1000000000000001</v>
      </c>
      <c r="G185" s="65" t="s">
        <v>242</v>
      </c>
      <c r="H185" s="86" t="s">
        <v>243</v>
      </c>
      <c r="I185" s="98">
        <v>24</v>
      </c>
      <c r="J185" s="98">
        <v>24</v>
      </c>
      <c r="K185" s="85"/>
      <c r="L185" s="68" t="s">
        <v>718</v>
      </c>
      <c r="M185" s="73" t="s">
        <v>843</v>
      </c>
      <c r="Q185" s="73">
        <f t="shared" si="4"/>
        <v>43.2</v>
      </c>
      <c r="R185" s="127">
        <f t="shared" si="5"/>
        <v>26.4</v>
      </c>
    </row>
    <row r="186" spans="1:256" s="73" customFormat="1" ht="21" customHeight="1">
      <c r="A186" s="84">
        <v>187</v>
      </c>
      <c r="B186" s="47" t="s">
        <v>957</v>
      </c>
      <c r="C186" s="173" t="s">
        <v>720</v>
      </c>
      <c r="D186" s="68" t="s">
        <v>843</v>
      </c>
      <c r="E186" s="70">
        <v>2.9</v>
      </c>
      <c r="F186" s="189">
        <v>2.7</v>
      </c>
      <c r="G186" s="65" t="s">
        <v>242</v>
      </c>
      <c r="H186" s="86" t="s">
        <v>243</v>
      </c>
      <c r="I186" s="98">
        <v>2</v>
      </c>
      <c r="J186" s="98">
        <v>2</v>
      </c>
      <c r="K186" s="85"/>
      <c r="L186" s="68" t="s">
        <v>720</v>
      </c>
      <c r="M186" s="73" t="s">
        <v>843</v>
      </c>
      <c r="Q186" s="73">
        <f t="shared" si="4"/>
        <v>5.8</v>
      </c>
      <c r="R186" s="127">
        <f t="shared" si="5"/>
        <v>5.4</v>
      </c>
    </row>
    <row r="187" spans="1:256" s="73" customFormat="1" ht="21" customHeight="1">
      <c r="A187" s="84">
        <v>188</v>
      </c>
      <c r="B187" s="47" t="s">
        <v>958</v>
      </c>
      <c r="C187" s="173" t="s">
        <v>722</v>
      </c>
      <c r="D187" s="68" t="s">
        <v>843</v>
      </c>
      <c r="E187" s="70">
        <v>6.8</v>
      </c>
      <c r="F187" s="70">
        <v>6.8</v>
      </c>
      <c r="G187" s="65" t="s">
        <v>242</v>
      </c>
      <c r="H187" s="86" t="s">
        <v>243</v>
      </c>
      <c r="I187" s="98">
        <v>10</v>
      </c>
      <c r="J187" s="98">
        <v>10</v>
      </c>
      <c r="K187" s="85"/>
      <c r="L187" s="68" t="s">
        <v>722</v>
      </c>
      <c r="M187" s="73" t="s">
        <v>843</v>
      </c>
      <c r="Q187" s="73">
        <f t="shared" si="4"/>
        <v>68</v>
      </c>
      <c r="R187" s="127">
        <f t="shared" si="5"/>
        <v>68</v>
      </c>
    </row>
    <row r="188" spans="1:256" s="73" customFormat="1" ht="21" customHeight="1">
      <c r="A188" s="84">
        <v>189</v>
      </c>
      <c r="B188" s="47" t="s">
        <v>939</v>
      </c>
      <c r="C188" s="173" t="s">
        <v>724</v>
      </c>
      <c r="D188" s="68" t="s">
        <v>843</v>
      </c>
      <c r="E188" s="70">
        <v>2.6</v>
      </c>
      <c r="F188" s="70">
        <v>2.6</v>
      </c>
      <c r="G188" s="65" t="s">
        <v>242</v>
      </c>
      <c r="H188" s="86" t="s">
        <v>243</v>
      </c>
      <c r="I188" s="98">
        <v>10</v>
      </c>
      <c r="J188" s="98">
        <v>10</v>
      </c>
      <c r="K188" s="85"/>
      <c r="L188" s="68" t="s">
        <v>724</v>
      </c>
      <c r="M188" s="73" t="s">
        <v>843</v>
      </c>
      <c r="Q188" s="73">
        <f t="shared" si="4"/>
        <v>26</v>
      </c>
      <c r="R188" s="127">
        <f t="shared" si="5"/>
        <v>26</v>
      </c>
    </row>
    <row r="189" spans="1:256" s="73" customFormat="1" ht="21" customHeight="1">
      <c r="A189" s="84">
        <v>191</v>
      </c>
      <c r="B189" s="47" t="s">
        <v>967</v>
      </c>
      <c r="C189" s="173" t="s">
        <v>727</v>
      </c>
      <c r="D189" s="68" t="s">
        <v>843</v>
      </c>
      <c r="E189" s="70">
        <v>1.3</v>
      </c>
      <c r="F189" s="70">
        <v>1.3</v>
      </c>
      <c r="G189" s="65" t="s">
        <v>242</v>
      </c>
      <c r="H189" s="86" t="s">
        <v>243</v>
      </c>
      <c r="I189" s="98">
        <v>46</v>
      </c>
      <c r="J189" s="98">
        <v>46</v>
      </c>
      <c r="K189" s="85"/>
      <c r="L189" s="68" t="s">
        <v>727</v>
      </c>
      <c r="M189" s="73" t="s">
        <v>843</v>
      </c>
      <c r="Q189" s="73">
        <f t="shared" si="4"/>
        <v>59.8</v>
      </c>
      <c r="R189" s="127">
        <f t="shared" si="5"/>
        <v>59.8</v>
      </c>
    </row>
    <row r="190" spans="1:256" s="73" customFormat="1" ht="21" customHeight="1">
      <c r="A190" s="84">
        <v>192</v>
      </c>
      <c r="B190" s="47" t="s">
        <v>965</v>
      </c>
      <c r="C190" s="173" t="s">
        <v>729</v>
      </c>
      <c r="D190" s="68" t="s">
        <v>843</v>
      </c>
      <c r="E190" s="70">
        <v>1.1000000000000001</v>
      </c>
      <c r="F190" s="190">
        <v>1.2450000000000001</v>
      </c>
      <c r="G190" s="65" t="s">
        <v>242</v>
      </c>
      <c r="H190" s="86" t="s">
        <v>243</v>
      </c>
      <c r="I190" s="98">
        <v>18</v>
      </c>
      <c r="J190" s="98">
        <v>18</v>
      </c>
      <c r="K190" s="85"/>
      <c r="L190" s="68" t="s">
        <v>729</v>
      </c>
      <c r="M190" s="73" t="s">
        <v>843</v>
      </c>
      <c r="Q190" s="73">
        <f t="shared" si="4"/>
        <v>19.8</v>
      </c>
      <c r="R190" s="127">
        <f t="shared" si="5"/>
        <v>22.41</v>
      </c>
    </row>
    <row r="191" spans="1:256" s="73" customFormat="1" ht="21" customHeight="1">
      <c r="A191" s="84">
        <v>193</v>
      </c>
      <c r="B191" s="47" t="s">
        <v>968</v>
      </c>
      <c r="C191" s="173" t="s">
        <v>732</v>
      </c>
      <c r="D191" s="68" t="s">
        <v>843</v>
      </c>
      <c r="E191" s="70">
        <v>0.2</v>
      </c>
      <c r="F191" s="186">
        <v>0.22500000000000001</v>
      </c>
      <c r="G191" s="65" t="s">
        <v>242</v>
      </c>
      <c r="H191" s="86" t="s">
        <v>243</v>
      </c>
      <c r="I191" s="98">
        <v>58</v>
      </c>
      <c r="J191" s="98">
        <v>58</v>
      </c>
      <c r="K191" s="85"/>
      <c r="L191" s="68" t="s">
        <v>732</v>
      </c>
      <c r="M191" s="73" t="s">
        <v>843</v>
      </c>
      <c r="Q191" s="73">
        <f t="shared" si="4"/>
        <v>11.6</v>
      </c>
      <c r="R191" s="127">
        <f t="shared" si="5"/>
        <v>13.05</v>
      </c>
    </row>
    <row r="192" spans="1:256" s="73" customFormat="1" ht="21" customHeight="1">
      <c r="A192" s="84">
        <v>194</v>
      </c>
      <c r="B192" s="47" t="s">
        <v>969</v>
      </c>
      <c r="C192" s="173" t="s">
        <v>735</v>
      </c>
      <c r="D192" s="68" t="s">
        <v>843</v>
      </c>
      <c r="E192" s="70">
        <v>0.4</v>
      </c>
      <c r="F192" s="186">
        <v>0.41499999999999998</v>
      </c>
      <c r="G192" s="65" t="s">
        <v>242</v>
      </c>
      <c r="H192" s="86" t="s">
        <v>243</v>
      </c>
      <c r="I192" s="98">
        <v>24</v>
      </c>
      <c r="J192" s="98">
        <v>24</v>
      </c>
      <c r="K192" s="85"/>
      <c r="L192" s="68" t="s">
        <v>735</v>
      </c>
      <c r="M192" s="73" t="s">
        <v>843</v>
      </c>
      <c r="Q192" s="73">
        <f t="shared" si="4"/>
        <v>9.6</v>
      </c>
      <c r="R192" s="127">
        <f t="shared" si="5"/>
        <v>9.9600000000000009</v>
      </c>
    </row>
    <row r="193" spans="1:18" s="73" customFormat="1" ht="21" customHeight="1">
      <c r="A193" s="84">
        <v>195</v>
      </c>
      <c r="B193" s="47" t="s">
        <v>970</v>
      </c>
      <c r="C193" s="173" t="s">
        <v>738</v>
      </c>
      <c r="D193" s="68" t="s">
        <v>843</v>
      </c>
      <c r="E193" s="70">
        <v>0.08</v>
      </c>
      <c r="F193" s="186">
        <v>6.5000000000000002E-2</v>
      </c>
      <c r="G193" s="65" t="s">
        <v>242</v>
      </c>
      <c r="H193" s="86" t="s">
        <v>243</v>
      </c>
      <c r="I193" s="98">
        <v>64</v>
      </c>
      <c r="J193" s="98">
        <v>64</v>
      </c>
      <c r="K193" s="85"/>
      <c r="L193" s="68" t="s">
        <v>738</v>
      </c>
      <c r="M193" s="73" t="s">
        <v>843</v>
      </c>
      <c r="Q193" s="73">
        <f t="shared" si="4"/>
        <v>5.12</v>
      </c>
      <c r="R193" s="127">
        <f t="shared" si="5"/>
        <v>4.16</v>
      </c>
    </row>
    <row r="194" spans="1:18" s="73" customFormat="1" ht="21" customHeight="1">
      <c r="A194" s="84">
        <v>196</v>
      </c>
      <c r="B194" s="47" t="s">
        <v>971</v>
      </c>
      <c r="C194" s="173" t="s">
        <v>741</v>
      </c>
      <c r="D194" s="68" t="s">
        <v>843</v>
      </c>
      <c r="E194" s="70">
        <v>7.0000000000000007E-2</v>
      </c>
      <c r="F194" s="186">
        <v>0.06</v>
      </c>
      <c r="G194" s="65" t="s">
        <v>242</v>
      </c>
      <c r="H194" s="86" t="s">
        <v>243</v>
      </c>
      <c r="I194" s="98">
        <v>20</v>
      </c>
      <c r="J194" s="98">
        <v>20</v>
      </c>
      <c r="K194" s="85"/>
      <c r="L194" s="68" t="s">
        <v>741</v>
      </c>
      <c r="M194" s="73" t="s">
        <v>843</v>
      </c>
      <c r="Q194" s="73">
        <f t="shared" si="4"/>
        <v>1.4</v>
      </c>
      <c r="R194" s="127">
        <f t="shared" si="5"/>
        <v>1.2</v>
      </c>
    </row>
    <row r="195" spans="1:18" s="73" customFormat="1" ht="21" customHeight="1">
      <c r="A195" s="84">
        <v>197</v>
      </c>
      <c r="B195" s="47" t="s">
        <v>972</v>
      </c>
      <c r="C195" s="173" t="s">
        <v>744</v>
      </c>
      <c r="D195" s="68" t="s">
        <v>843</v>
      </c>
      <c r="E195" s="70">
        <v>0.2</v>
      </c>
      <c r="F195" s="186">
        <v>0.23</v>
      </c>
      <c r="G195" s="65" t="s">
        <v>242</v>
      </c>
      <c r="H195" s="86" t="s">
        <v>243</v>
      </c>
      <c r="I195" s="98">
        <v>42</v>
      </c>
      <c r="J195" s="98">
        <v>42</v>
      </c>
      <c r="K195" s="85"/>
      <c r="L195" s="68" t="s">
        <v>744</v>
      </c>
      <c r="M195" s="73" t="s">
        <v>843</v>
      </c>
      <c r="Q195" s="73">
        <f t="shared" si="4"/>
        <v>8.4</v>
      </c>
      <c r="R195" s="127">
        <f t="shared" si="5"/>
        <v>9.66</v>
      </c>
    </row>
    <row r="196" spans="1:18" s="73" customFormat="1" ht="21" customHeight="1">
      <c r="A196" s="84">
        <v>198</v>
      </c>
      <c r="B196" s="47" t="s">
        <v>969</v>
      </c>
      <c r="C196" s="173" t="s">
        <v>746</v>
      </c>
      <c r="D196" s="68" t="s">
        <v>843</v>
      </c>
      <c r="E196" s="70">
        <v>0.8</v>
      </c>
      <c r="F196" s="186">
        <v>0.755</v>
      </c>
      <c r="G196" s="65" t="s">
        <v>242</v>
      </c>
      <c r="H196" s="86" t="s">
        <v>243</v>
      </c>
      <c r="I196" s="98">
        <v>10</v>
      </c>
      <c r="J196" s="98">
        <v>10</v>
      </c>
      <c r="K196" s="85"/>
      <c r="L196" s="68" t="s">
        <v>746</v>
      </c>
      <c r="M196" s="73" t="s">
        <v>843</v>
      </c>
      <c r="Q196" s="73">
        <f t="shared" si="4"/>
        <v>8</v>
      </c>
      <c r="R196" s="127">
        <f t="shared" si="5"/>
        <v>7.55</v>
      </c>
    </row>
    <row r="197" spans="1:18" s="73" customFormat="1" ht="21" customHeight="1">
      <c r="A197" s="84">
        <v>199</v>
      </c>
      <c r="B197" s="47" t="s">
        <v>924</v>
      </c>
      <c r="C197" s="173" t="s">
        <v>748</v>
      </c>
      <c r="D197" s="68" t="s">
        <v>843</v>
      </c>
      <c r="E197" s="70">
        <v>0.1</v>
      </c>
      <c r="F197" s="186">
        <v>0.105</v>
      </c>
      <c r="G197" s="65" t="s">
        <v>242</v>
      </c>
      <c r="H197" s="86" t="s">
        <v>243</v>
      </c>
      <c r="I197" s="98">
        <v>52</v>
      </c>
      <c r="J197" s="98">
        <v>52</v>
      </c>
      <c r="K197" s="85"/>
      <c r="L197" s="68" t="s">
        <v>748</v>
      </c>
      <c r="M197" s="73" t="s">
        <v>843</v>
      </c>
      <c r="Q197" s="73">
        <f t="shared" si="4"/>
        <v>5.2</v>
      </c>
      <c r="R197" s="127">
        <f t="shared" si="5"/>
        <v>5.46</v>
      </c>
    </row>
    <row r="198" spans="1:18" s="73" customFormat="1" ht="21" customHeight="1">
      <c r="A198" s="84">
        <v>200</v>
      </c>
      <c r="B198" s="47" t="s">
        <v>924</v>
      </c>
      <c r="C198" s="173" t="s">
        <v>750</v>
      </c>
      <c r="D198" s="68" t="s">
        <v>843</v>
      </c>
      <c r="E198" s="70">
        <v>0.3</v>
      </c>
      <c r="F198" s="70">
        <v>0.3</v>
      </c>
      <c r="G198" s="65" t="s">
        <v>242</v>
      </c>
      <c r="H198" s="86" t="s">
        <v>243</v>
      </c>
      <c r="I198" s="98">
        <v>38</v>
      </c>
      <c r="J198" s="98">
        <v>38</v>
      </c>
      <c r="K198" s="85"/>
      <c r="L198" s="68" t="s">
        <v>750</v>
      </c>
      <c r="M198" s="73" t="s">
        <v>843</v>
      </c>
      <c r="Q198" s="73">
        <f t="shared" ref="Q198:Q223" si="6">E198*I198</f>
        <v>11.4</v>
      </c>
      <c r="R198" s="127">
        <f t="shared" ref="R198:R223" si="7">F198*J198</f>
        <v>11.4</v>
      </c>
    </row>
    <row r="199" spans="1:18" s="73" customFormat="1" ht="21" customHeight="1">
      <c r="A199" s="84">
        <v>201</v>
      </c>
      <c r="B199" s="47" t="s">
        <v>973</v>
      </c>
      <c r="C199" s="173" t="s">
        <v>753</v>
      </c>
      <c r="D199" s="68" t="s">
        <v>843</v>
      </c>
      <c r="E199" s="70">
        <v>0.06</v>
      </c>
      <c r="F199" s="157">
        <v>7.4999999999999997E-2</v>
      </c>
      <c r="G199" s="65" t="s">
        <v>242</v>
      </c>
      <c r="H199" s="86" t="s">
        <v>243</v>
      </c>
      <c r="I199" s="98">
        <v>20</v>
      </c>
      <c r="J199" s="98">
        <v>20</v>
      </c>
      <c r="K199" s="85"/>
      <c r="L199" s="68" t="s">
        <v>753</v>
      </c>
      <c r="M199" s="73" t="s">
        <v>843</v>
      </c>
      <c r="Q199" s="73">
        <f t="shared" si="6"/>
        <v>1.2</v>
      </c>
      <c r="R199" s="127">
        <f t="shared" si="7"/>
        <v>1.5</v>
      </c>
    </row>
    <row r="200" spans="1:18" s="73" customFormat="1" ht="21" customHeight="1">
      <c r="A200" s="84">
        <v>202</v>
      </c>
      <c r="B200" s="47" t="s">
        <v>971</v>
      </c>
      <c r="C200" s="173" t="s">
        <v>755</v>
      </c>
      <c r="D200" s="68" t="s">
        <v>843</v>
      </c>
      <c r="E200" s="70">
        <v>1.2</v>
      </c>
      <c r="F200" s="183">
        <v>0.05</v>
      </c>
      <c r="G200" s="65" t="s">
        <v>242</v>
      </c>
      <c r="H200" s="86" t="s">
        <v>243</v>
      </c>
      <c r="I200" s="98">
        <v>20</v>
      </c>
      <c r="J200" s="98">
        <v>20</v>
      </c>
      <c r="K200" s="85"/>
      <c r="L200" s="68" t="s">
        <v>755</v>
      </c>
      <c r="M200" s="73" t="s">
        <v>843</v>
      </c>
      <c r="Q200" s="73">
        <f t="shared" si="6"/>
        <v>24</v>
      </c>
      <c r="R200" s="127">
        <f t="shared" si="7"/>
        <v>1</v>
      </c>
    </row>
    <row r="201" spans="1:18" s="73" customFormat="1" ht="21" customHeight="1">
      <c r="A201" s="84">
        <v>203</v>
      </c>
      <c r="B201" s="47" t="s">
        <v>974</v>
      </c>
      <c r="C201" s="173" t="s">
        <v>758</v>
      </c>
      <c r="D201" s="68" t="s">
        <v>843</v>
      </c>
      <c r="E201" s="70">
        <v>1.7</v>
      </c>
      <c r="F201" s="70">
        <v>1.7</v>
      </c>
      <c r="G201" s="65" t="s">
        <v>242</v>
      </c>
      <c r="H201" s="86" t="s">
        <v>243</v>
      </c>
      <c r="I201" s="98">
        <v>8</v>
      </c>
      <c r="J201" s="98">
        <v>8</v>
      </c>
      <c r="K201" s="85"/>
      <c r="L201" s="68" t="s">
        <v>758</v>
      </c>
      <c r="M201" s="73" t="s">
        <v>843</v>
      </c>
      <c r="Q201" s="73">
        <f t="shared" si="6"/>
        <v>13.6</v>
      </c>
      <c r="R201" s="127">
        <f t="shared" si="7"/>
        <v>13.6</v>
      </c>
    </row>
    <row r="202" spans="1:18" s="73" customFormat="1" ht="21" customHeight="1">
      <c r="A202" s="84">
        <v>205</v>
      </c>
      <c r="B202" s="47" t="s">
        <v>975</v>
      </c>
      <c r="C202" s="173" t="s">
        <v>761</v>
      </c>
      <c r="D202" s="68" t="s">
        <v>843</v>
      </c>
      <c r="E202" s="70">
        <v>0.1</v>
      </c>
      <c r="F202" s="186">
        <v>0.155</v>
      </c>
      <c r="G202" s="65" t="s">
        <v>242</v>
      </c>
      <c r="H202" s="86" t="s">
        <v>243</v>
      </c>
      <c r="I202" s="98">
        <v>10</v>
      </c>
      <c r="J202" s="98">
        <v>10</v>
      </c>
      <c r="K202" s="85"/>
      <c r="L202" s="68" t="s">
        <v>761</v>
      </c>
      <c r="M202" s="73" t="s">
        <v>843</v>
      </c>
      <c r="Q202" s="73">
        <f t="shared" si="6"/>
        <v>1</v>
      </c>
      <c r="R202" s="127">
        <f t="shared" si="7"/>
        <v>1.55</v>
      </c>
    </row>
    <row r="203" spans="1:18" s="73" customFormat="1" ht="21" customHeight="1">
      <c r="A203" s="84">
        <v>206</v>
      </c>
      <c r="B203" s="47" t="s">
        <v>924</v>
      </c>
      <c r="C203" s="173" t="s">
        <v>763</v>
      </c>
      <c r="D203" s="68" t="s">
        <v>843</v>
      </c>
      <c r="E203" s="70">
        <v>0.04</v>
      </c>
      <c r="F203" s="89">
        <v>7.0000000000000007E-2</v>
      </c>
      <c r="G203" s="65" t="s">
        <v>242</v>
      </c>
      <c r="H203" s="86" t="s">
        <v>243</v>
      </c>
      <c r="I203" s="98">
        <v>20</v>
      </c>
      <c r="J203" s="98">
        <v>20</v>
      </c>
      <c r="K203" s="85"/>
      <c r="L203" s="68" t="s">
        <v>763</v>
      </c>
      <c r="M203" s="73" t="s">
        <v>843</v>
      </c>
      <c r="Q203" s="73">
        <f t="shared" si="6"/>
        <v>0.8</v>
      </c>
      <c r="R203" s="127">
        <f t="shared" si="7"/>
        <v>1.4</v>
      </c>
    </row>
    <row r="204" spans="1:18" s="73" customFormat="1" ht="21" customHeight="1">
      <c r="A204" s="84">
        <v>207</v>
      </c>
      <c r="B204" s="47" t="s">
        <v>976</v>
      </c>
      <c r="C204" s="173" t="s">
        <v>766</v>
      </c>
      <c r="D204" s="68" t="s">
        <v>843</v>
      </c>
      <c r="E204" s="70">
        <v>0.14499999999999999</v>
      </c>
      <c r="F204" s="183">
        <v>0.14000000000000001</v>
      </c>
      <c r="G204" s="65" t="s">
        <v>242</v>
      </c>
      <c r="H204" s="86" t="s">
        <v>243</v>
      </c>
      <c r="I204" s="98">
        <v>20</v>
      </c>
      <c r="J204" s="98">
        <v>20</v>
      </c>
      <c r="K204" s="85"/>
      <c r="L204" s="68" t="s">
        <v>766</v>
      </c>
      <c r="M204" s="73" t="s">
        <v>843</v>
      </c>
      <c r="Q204" s="73">
        <f t="shared" si="6"/>
        <v>2.9</v>
      </c>
      <c r="R204" s="127">
        <f t="shared" si="7"/>
        <v>2.8</v>
      </c>
    </row>
    <row r="205" spans="1:18" s="73" customFormat="1" ht="21" customHeight="1">
      <c r="A205" s="84">
        <v>208</v>
      </c>
      <c r="B205" s="47" t="s">
        <v>977</v>
      </c>
      <c r="C205" s="173" t="s">
        <v>769</v>
      </c>
      <c r="D205" s="68" t="s">
        <v>843</v>
      </c>
      <c r="E205" s="70">
        <v>0.4</v>
      </c>
      <c r="F205" s="183">
        <v>0.27</v>
      </c>
      <c r="G205" s="65" t="s">
        <v>242</v>
      </c>
      <c r="H205" s="86" t="s">
        <v>243</v>
      </c>
      <c r="I205" s="98">
        <v>18</v>
      </c>
      <c r="J205" s="98">
        <v>18</v>
      </c>
      <c r="K205" s="85"/>
      <c r="L205" s="68" t="s">
        <v>769</v>
      </c>
      <c r="M205" s="73" t="s">
        <v>843</v>
      </c>
      <c r="Q205" s="73">
        <f t="shared" si="6"/>
        <v>7.2</v>
      </c>
      <c r="R205" s="127">
        <f t="shared" si="7"/>
        <v>4.8600000000000003</v>
      </c>
    </row>
    <row r="206" spans="1:18" s="73" customFormat="1" ht="21" customHeight="1">
      <c r="A206" s="84">
        <v>209</v>
      </c>
      <c r="B206" s="47" t="s">
        <v>924</v>
      </c>
      <c r="C206" s="173" t="s">
        <v>771</v>
      </c>
      <c r="D206" s="68" t="s">
        <v>843</v>
      </c>
      <c r="E206" s="70">
        <v>0.13</v>
      </c>
      <c r="F206" s="186">
        <v>9.5000000000000001E-2</v>
      </c>
      <c r="G206" s="65" t="s">
        <v>242</v>
      </c>
      <c r="H206" s="86" t="s">
        <v>243</v>
      </c>
      <c r="I206" s="98">
        <v>8</v>
      </c>
      <c r="J206" s="98">
        <v>8</v>
      </c>
      <c r="K206" s="85"/>
      <c r="L206" s="68" t="s">
        <v>771</v>
      </c>
      <c r="M206" s="73" t="s">
        <v>843</v>
      </c>
      <c r="Q206" s="73">
        <f t="shared" si="6"/>
        <v>1.04</v>
      </c>
      <c r="R206" s="127">
        <f t="shared" si="7"/>
        <v>0.76</v>
      </c>
    </row>
    <row r="207" spans="1:18" s="73" customFormat="1" ht="21" customHeight="1">
      <c r="A207" s="84">
        <v>210</v>
      </c>
      <c r="B207" s="47" t="s">
        <v>978</v>
      </c>
      <c r="C207" s="173" t="s">
        <v>774</v>
      </c>
      <c r="D207" s="68" t="s">
        <v>843</v>
      </c>
      <c r="E207" s="70">
        <v>0.3</v>
      </c>
      <c r="F207" s="186">
        <v>0.30499999999999999</v>
      </c>
      <c r="G207" s="65" t="s">
        <v>242</v>
      </c>
      <c r="H207" s="86" t="s">
        <v>243</v>
      </c>
      <c r="I207" s="98">
        <v>12</v>
      </c>
      <c r="J207" s="98">
        <v>12</v>
      </c>
      <c r="K207" s="85"/>
      <c r="L207" s="68" t="s">
        <v>774</v>
      </c>
      <c r="M207" s="73" t="s">
        <v>843</v>
      </c>
      <c r="Q207" s="73">
        <f t="shared" si="6"/>
        <v>3.6</v>
      </c>
      <c r="R207" s="127">
        <f t="shared" si="7"/>
        <v>3.66</v>
      </c>
    </row>
    <row r="208" spans="1:18" s="73" customFormat="1" ht="21" customHeight="1">
      <c r="A208" s="84">
        <v>211</v>
      </c>
      <c r="B208" s="47" t="s">
        <v>971</v>
      </c>
      <c r="C208" s="173" t="s">
        <v>776</v>
      </c>
      <c r="D208" s="68" t="s">
        <v>843</v>
      </c>
      <c r="E208" s="70">
        <v>0.5</v>
      </c>
      <c r="F208" s="186">
        <v>0.495</v>
      </c>
      <c r="G208" s="65" t="s">
        <v>242</v>
      </c>
      <c r="H208" s="86" t="s">
        <v>243</v>
      </c>
      <c r="I208" s="98">
        <v>14</v>
      </c>
      <c r="J208" s="98">
        <v>14</v>
      </c>
      <c r="K208" s="85"/>
      <c r="L208" s="68" t="s">
        <v>776</v>
      </c>
      <c r="M208" s="73" t="s">
        <v>843</v>
      </c>
      <c r="Q208" s="73">
        <f t="shared" si="6"/>
        <v>7</v>
      </c>
      <c r="R208" s="127">
        <f t="shared" si="7"/>
        <v>6.93</v>
      </c>
    </row>
    <row r="209" spans="1:256" s="73" customFormat="1" ht="21" customHeight="1">
      <c r="A209" s="84">
        <v>212</v>
      </c>
      <c r="B209" s="47" t="s">
        <v>979</v>
      </c>
      <c r="C209" s="173" t="s">
        <v>779</v>
      </c>
      <c r="D209" s="68" t="s">
        <v>843</v>
      </c>
      <c r="E209" s="70">
        <v>0.2</v>
      </c>
      <c r="F209" s="186">
        <v>0.23</v>
      </c>
      <c r="G209" s="65" t="s">
        <v>242</v>
      </c>
      <c r="H209" s="86" t="s">
        <v>243</v>
      </c>
      <c r="I209" s="98">
        <v>1</v>
      </c>
      <c r="J209" s="98">
        <v>1</v>
      </c>
      <c r="K209" s="85"/>
      <c r="L209" s="68" t="s">
        <v>779</v>
      </c>
      <c r="M209" s="73" t="s">
        <v>843</v>
      </c>
      <c r="Q209" s="73">
        <f t="shared" si="6"/>
        <v>0.2</v>
      </c>
      <c r="R209" s="127">
        <f t="shared" si="7"/>
        <v>0.23</v>
      </c>
    </row>
    <row r="210" spans="1:256" s="73" customFormat="1" ht="21" customHeight="1">
      <c r="A210" s="84">
        <v>213</v>
      </c>
      <c r="B210" s="47" t="s">
        <v>980</v>
      </c>
      <c r="C210" s="173" t="s">
        <v>782</v>
      </c>
      <c r="D210" s="68" t="s">
        <v>843</v>
      </c>
      <c r="E210" s="70">
        <v>0.2</v>
      </c>
      <c r="F210" s="186">
        <v>0.155</v>
      </c>
      <c r="G210" s="65" t="s">
        <v>242</v>
      </c>
      <c r="H210" s="86" t="s">
        <v>243</v>
      </c>
      <c r="I210" s="98">
        <v>42</v>
      </c>
      <c r="J210" s="98">
        <v>42</v>
      </c>
      <c r="K210" s="85"/>
      <c r="L210" s="68" t="s">
        <v>782</v>
      </c>
      <c r="M210" s="73" t="s">
        <v>843</v>
      </c>
      <c r="Q210" s="73">
        <f t="shared" si="6"/>
        <v>8.4</v>
      </c>
      <c r="R210" s="127">
        <f t="shared" si="7"/>
        <v>6.51</v>
      </c>
    </row>
    <row r="211" spans="1:256" s="73" customFormat="1" ht="21" customHeight="1">
      <c r="A211" s="84">
        <v>214</v>
      </c>
      <c r="B211" s="47" t="s">
        <v>981</v>
      </c>
      <c r="C211" s="173" t="s">
        <v>785</v>
      </c>
      <c r="D211" s="68" t="s">
        <v>843</v>
      </c>
      <c r="E211" s="70">
        <v>0.2</v>
      </c>
      <c r="F211" s="186">
        <v>0.32500000000000001</v>
      </c>
      <c r="G211" s="65" t="s">
        <v>242</v>
      </c>
      <c r="H211" s="86" t="s">
        <v>243</v>
      </c>
      <c r="I211" s="98">
        <v>6</v>
      </c>
      <c r="J211" s="98">
        <v>6</v>
      </c>
      <c r="K211" s="85"/>
      <c r="L211" s="68" t="s">
        <v>785</v>
      </c>
      <c r="M211" s="73" t="s">
        <v>843</v>
      </c>
      <c r="Q211" s="73">
        <f t="shared" si="6"/>
        <v>1.2</v>
      </c>
      <c r="R211" s="127">
        <f t="shared" si="7"/>
        <v>1.95</v>
      </c>
    </row>
    <row r="212" spans="1:256" s="73" customFormat="1" ht="21" customHeight="1">
      <c r="A212" s="84">
        <v>215</v>
      </c>
      <c r="B212" s="47" t="s">
        <v>982</v>
      </c>
      <c r="C212" s="173" t="s">
        <v>788</v>
      </c>
      <c r="D212" s="68" t="s">
        <v>843</v>
      </c>
      <c r="E212" s="70">
        <v>1.6</v>
      </c>
      <c r="F212" s="70">
        <v>1.6</v>
      </c>
      <c r="G212" s="65" t="s">
        <v>242</v>
      </c>
      <c r="H212" s="86" t="s">
        <v>243</v>
      </c>
      <c r="I212" s="98">
        <v>12</v>
      </c>
      <c r="J212" s="98">
        <v>12</v>
      </c>
      <c r="K212" s="85"/>
      <c r="L212" s="68" t="s">
        <v>788</v>
      </c>
      <c r="M212" s="73" t="s">
        <v>843</v>
      </c>
      <c r="Q212" s="73">
        <f t="shared" si="6"/>
        <v>19.2</v>
      </c>
      <c r="R212" s="127">
        <f t="shared" si="7"/>
        <v>19.2</v>
      </c>
    </row>
    <row r="213" spans="1:256" s="73" customFormat="1" ht="21" customHeight="1">
      <c r="A213" s="84">
        <v>216</v>
      </c>
      <c r="B213" s="47" t="s">
        <v>983</v>
      </c>
      <c r="C213" s="173" t="s">
        <v>791</v>
      </c>
      <c r="D213" s="68" t="s">
        <v>843</v>
      </c>
      <c r="E213" s="70">
        <v>0.2</v>
      </c>
      <c r="F213" s="186">
        <v>0.155</v>
      </c>
      <c r="G213" s="65" t="s">
        <v>242</v>
      </c>
      <c r="H213" s="86" t="s">
        <v>243</v>
      </c>
      <c r="I213" s="98">
        <v>12</v>
      </c>
      <c r="J213" s="98">
        <v>12</v>
      </c>
      <c r="K213" s="85"/>
      <c r="L213" s="68" t="s">
        <v>791</v>
      </c>
      <c r="M213" s="73" t="s">
        <v>843</v>
      </c>
      <c r="Q213" s="73">
        <f t="shared" si="6"/>
        <v>2.4</v>
      </c>
      <c r="R213" s="127">
        <f t="shared" si="7"/>
        <v>1.86</v>
      </c>
    </row>
    <row r="214" spans="1:256" s="73" customFormat="1" ht="21" customHeight="1">
      <c r="A214" s="84">
        <v>217</v>
      </c>
      <c r="B214" s="47" t="s">
        <v>984</v>
      </c>
      <c r="C214" s="173" t="s">
        <v>794</v>
      </c>
      <c r="D214" s="68" t="s">
        <v>843</v>
      </c>
      <c r="E214" s="70">
        <v>0.2</v>
      </c>
      <c r="F214" s="70">
        <v>0.2</v>
      </c>
      <c r="G214" s="65" t="s">
        <v>242</v>
      </c>
      <c r="H214" s="86" t="s">
        <v>243</v>
      </c>
      <c r="I214" s="98">
        <v>28</v>
      </c>
      <c r="J214" s="98">
        <v>28</v>
      </c>
      <c r="K214" s="85"/>
      <c r="L214" s="68" t="s">
        <v>794</v>
      </c>
      <c r="M214" s="73" t="s">
        <v>843</v>
      </c>
      <c r="Q214" s="73">
        <f t="shared" si="6"/>
        <v>5.6</v>
      </c>
      <c r="R214" s="127">
        <f t="shared" si="7"/>
        <v>5.6</v>
      </c>
    </row>
    <row r="215" spans="1:256" s="73" customFormat="1" ht="21" customHeight="1">
      <c r="A215" s="84">
        <v>218</v>
      </c>
      <c r="B215" s="47" t="s">
        <v>985</v>
      </c>
      <c r="C215" s="173" t="s">
        <v>797</v>
      </c>
      <c r="D215" s="68" t="s">
        <v>843</v>
      </c>
      <c r="E215" s="70">
        <v>2.2000000000000002</v>
      </c>
      <c r="F215" s="70">
        <v>2.2000000000000002</v>
      </c>
      <c r="G215" s="65" t="s">
        <v>242</v>
      </c>
      <c r="H215" s="86" t="s">
        <v>243</v>
      </c>
      <c r="I215" s="98">
        <v>12</v>
      </c>
      <c r="J215" s="98">
        <v>12</v>
      </c>
      <c r="K215" s="85"/>
      <c r="L215" s="68" t="s">
        <v>797</v>
      </c>
      <c r="M215" s="73" t="s">
        <v>843</v>
      </c>
      <c r="Q215" s="73">
        <f t="shared" si="6"/>
        <v>26.4</v>
      </c>
      <c r="R215" s="127">
        <f t="shared" si="7"/>
        <v>26.4</v>
      </c>
    </row>
    <row r="216" spans="1:256" s="73" customFormat="1" ht="21" customHeight="1">
      <c r="A216" s="84">
        <v>219</v>
      </c>
      <c r="B216" s="47" t="s">
        <v>986</v>
      </c>
      <c r="C216" s="173" t="s">
        <v>800</v>
      </c>
      <c r="D216" s="68" t="s">
        <v>843</v>
      </c>
      <c r="E216" s="70">
        <v>0.04</v>
      </c>
      <c r="F216" s="186">
        <v>3.5000000000000003E-2</v>
      </c>
      <c r="G216" s="65" t="s">
        <v>242</v>
      </c>
      <c r="H216" s="86" t="s">
        <v>243</v>
      </c>
      <c r="I216" s="98">
        <v>36</v>
      </c>
      <c r="J216" s="98">
        <v>36</v>
      </c>
      <c r="K216" s="85"/>
      <c r="L216" s="68" t="s">
        <v>800</v>
      </c>
      <c r="M216" s="73" t="s">
        <v>843</v>
      </c>
      <c r="Q216" s="73">
        <f t="shared" si="6"/>
        <v>1.44</v>
      </c>
      <c r="R216" s="127">
        <f t="shared" si="7"/>
        <v>1.26</v>
      </c>
    </row>
    <row r="217" spans="1:256" s="73" customFormat="1" ht="21" customHeight="1">
      <c r="A217" s="84">
        <v>220</v>
      </c>
      <c r="B217" s="47" t="s">
        <v>987</v>
      </c>
      <c r="C217" s="173" t="s">
        <v>803</v>
      </c>
      <c r="D217" s="68" t="s">
        <v>843</v>
      </c>
      <c r="E217" s="70">
        <v>0.2</v>
      </c>
      <c r="F217" s="183">
        <v>0.18</v>
      </c>
      <c r="G217" s="65" t="s">
        <v>242</v>
      </c>
      <c r="H217" s="86" t="s">
        <v>243</v>
      </c>
      <c r="I217" s="98">
        <v>3</v>
      </c>
      <c r="J217" s="98">
        <v>3</v>
      </c>
      <c r="K217" s="85"/>
      <c r="L217" s="68" t="s">
        <v>803</v>
      </c>
      <c r="M217" s="73" t="s">
        <v>843</v>
      </c>
      <c r="Q217" s="73">
        <f t="shared" si="6"/>
        <v>0.6</v>
      </c>
      <c r="R217" s="127">
        <f t="shared" si="7"/>
        <v>0.54</v>
      </c>
    </row>
    <row r="218" spans="1:256" s="73" customFormat="1" ht="21" customHeight="1">
      <c r="A218" s="84">
        <v>221</v>
      </c>
      <c r="B218" s="47" t="s">
        <v>945</v>
      </c>
      <c r="C218" s="173" t="s">
        <v>805</v>
      </c>
      <c r="D218" s="68" t="s">
        <v>843</v>
      </c>
      <c r="E218" s="70">
        <v>0.2</v>
      </c>
      <c r="F218" s="186">
        <v>0.17499999999999999</v>
      </c>
      <c r="G218" s="65" t="s">
        <v>242</v>
      </c>
      <c r="H218" s="86" t="s">
        <v>243</v>
      </c>
      <c r="I218" s="98">
        <v>16</v>
      </c>
      <c r="J218" s="98">
        <v>16</v>
      </c>
      <c r="K218" s="85"/>
      <c r="L218" s="68" t="s">
        <v>805</v>
      </c>
      <c r="M218" s="73" t="s">
        <v>843</v>
      </c>
      <c r="Q218" s="73">
        <f t="shared" si="6"/>
        <v>3.2</v>
      </c>
      <c r="R218" s="127">
        <f t="shared" si="7"/>
        <v>2.8</v>
      </c>
    </row>
    <row r="219" spans="1:256" s="73" customFormat="1" ht="21" customHeight="1">
      <c r="A219" s="84">
        <v>222</v>
      </c>
      <c r="B219" s="47" t="s">
        <v>988</v>
      </c>
      <c r="C219" s="173" t="s">
        <v>808</v>
      </c>
      <c r="D219" s="68" t="s">
        <v>845</v>
      </c>
      <c r="E219" s="70">
        <v>10.199999999999999</v>
      </c>
      <c r="F219" s="183">
        <v>10.4</v>
      </c>
      <c r="G219" s="65" t="s">
        <v>242</v>
      </c>
      <c r="H219" s="86" t="s">
        <v>243</v>
      </c>
      <c r="I219" s="98">
        <v>13</v>
      </c>
      <c r="J219" s="98">
        <v>13</v>
      </c>
      <c r="K219" s="85"/>
      <c r="L219" s="68" t="s">
        <v>808</v>
      </c>
      <c r="M219" s="73" t="s">
        <v>845</v>
      </c>
      <c r="N219" s="73" t="s">
        <v>845</v>
      </c>
      <c r="Q219" s="73">
        <f t="shared" si="6"/>
        <v>132.6</v>
      </c>
      <c r="R219" s="127">
        <f t="shared" si="7"/>
        <v>135.19999999999999</v>
      </c>
    </row>
    <row r="220" spans="1:256" s="73" customFormat="1" ht="21" customHeight="1">
      <c r="A220" s="84">
        <v>223</v>
      </c>
      <c r="B220" s="47" t="s">
        <v>989</v>
      </c>
      <c r="C220" s="173" t="s">
        <v>811</v>
      </c>
      <c r="D220" s="68" t="s">
        <v>845</v>
      </c>
      <c r="E220" s="70">
        <v>10.4</v>
      </c>
      <c r="F220" s="183">
        <v>10.7</v>
      </c>
      <c r="G220" s="65" t="s">
        <v>242</v>
      </c>
      <c r="H220" s="86" t="s">
        <v>243</v>
      </c>
      <c r="I220" s="98">
        <v>13</v>
      </c>
      <c r="J220" s="98">
        <v>13</v>
      </c>
      <c r="K220" s="85"/>
      <c r="L220" s="68" t="s">
        <v>811</v>
      </c>
      <c r="M220" s="73" t="s">
        <v>845</v>
      </c>
      <c r="N220" s="73" t="s">
        <v>845</v>
      </c>
      <c r="Q220" s="73">
        <f t="shared" si="6"/>
        <v>135.19999999999999</v>
      </c>
      <c r="R220" s="127">
        <f t="shared" si="7"/>
        <v>139.1</v>
      </c>
    </row>
    <row r="221" spans="1:256" s="14" customFormat="1" ht="21" customHeight="1">
      <c r="A221" s="31">
        <v>224</v>
      </c>
      <c r="B221" s="131" t="s">
        <v>990</v>
      </c>
      <c r="C221" s="175" t="s">
        <v>814</v>
      </c>
      <c r="D221" s="33" t="s">
        <v>845</v>
      </c>
      <c r="E221" s="35">
        <v>233</v>
      </c>
      <c r="F221" s="35">
        <v>233.5</v>
      </c>
      <c r="G221" s="36" t="s">
        <v>242</v>
      </c>
      <c r="H221" s="123" t="s">
        <v>243</v>
      </c>
      <c r="I221" s="115">
        <v>7</v>
      </c>
      <c r="J221" s="115">
        <v>7</v>
      </c>
      <c r="K221" s="81"/>
      <c r="L221" s="33" t="s">
        <v>814</v>
      </c>
      <c r="M221" s="14" t="s">
        <v>845</v>
      </c>
      <c r="N221" s="14" t="s">
        <v>845</v>
      </c>
      <c r="O221" s="14">
        <v>39</v>
      </c>
      <c r="Q221" s="14">
        <f t="shared" si="6"/>
        <v>1631</v>
      </c>
      <c r="R221" s="127">
        <f t="shared" si="7"/>
        <v>1634.5</v>
      </c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  <c r="BK221" s="43"/>
      <c r="BL221" s="43"/>
      <c r="BM221" s="43"/>
      <c r="BN221" s="43"/>
      <c r="BO221" s="43"/>
      <c r="BP221" s="43"/>
      <c r="BQ221" s="43"/>
      <c r="BR221" s="43"/>
      <c r="BS221" s="43"/>
      <c r="BT221" s="43"/>
      <c r="BU221" s="43"/>
      <c r="BV221" s="43"/>
      <c r="BW221" s="43"/>
      <c r="BX221" s="43"/>
      <c r="BY221" s="43"/>
      <c r="BZ221" s="43"/>
      <c r="CA221" s="43"/>
      <c r="CB221" s="43"/>
      <c r="CC221" s="43"/>
      <c r="CD221" s="43"/>
      <c r="CE221" s="43"/>
      <c r="CF221" s="43"/>
      <c r="CG221" s="43"/>
      <c r="CH221" s="43"/>
      <c r="CI221" s="43"/>
      <c r="CJ221" s="43"/>
      <c r="CK221" s="43"/>
      <c r="CL221" s="43"/>
      <c r="CM221" s="43"/>
      <c r="CN221" s="43"/>
      <c r="CO221" s="43"/>
      <c r="CP221" s="43"/>
      <c r="CQ221" s="43"/>
      <c r="CR221" s="43"/>
      <c r="CS221" s="43"/>
      <c r="CT221" s="43"/>
      <c r="CU221" s="43"/>
      <c r="CV221" s="43"/>
      <c r="CW221" s="43"/>
      <c r="CX221" s="43"/>
      <c r="CY221" s="43"/>
      <c r="CZ221" s="43"/>
      <c r="DA221" s="43"/>
      <c r="DB221" s="43"/>
      <c r="DC221" s="43"/>
      <c r="DD221" s="43"/>
      <c r="DE221" s="43"/>
      <c r="DF221" s="43"/>
      <c r="DG221" s="43"/>
      <c r="DH221" s="43"/>
      <c r="DI221" s="43"/>
      <c r="DJ221" s="43"/>
      <c r="DK221" s="43"/>
      <c r="DL221" s="43"/>
      <c r="DM221" s="43"/>
      <c r="DN221" s="43"/>
      <c r="DO221" s="43"/>
      <c r="DP221" s="43"/>
      <c r="DQ221" s="43"/>
      <c r="DR221" s="43"/>
      <c r="DS221" s="43"/>
      <c r="DT221" s="43"/>
      <c r="DU221" s="43"/>
      <c r="DV221" s="43"/>
      <c r="DW221" s="43"/>
      <c r="DX221" s="43"/>
      <c r="DY221" s="43"/>
      <c r="DZ221" s="43"/>
      <c r="EA221" s="43"/>
      <c r="EB221" s="43"/>
      <c r="EC221" s="43"/>
      <c r="ED221" s="43"/>
      <c r="EE221" s="43"/>
      <c r="EF221" s="43"/>
      <c r="EG221" s="43"/>
      <c r="EH221" s="43"/>
      <c r="EI221" s="43"/>
      <c r="EJ221" s="43"/>
      <c r="EK221" s="43"/>
      <c r="EL221" s="43"/>
      <c r="EM221" s="43"/>
      <c r="EN221" s="43"/>
      <c r="EO221" s="43"/>
      <c r="EP221" s="43"/>
      <c r="EQ221" s="43"/>
      <c r="ER221" s="43"/>
      <c r="ES221" s="43"/>
      <c r="ET221" s="43"/>
      <c r="EU221" s="43"/>
      <c r="EV221" s="43"/>
      <c r="EW221" s="43"/>
      <c r="EX221" s="43"/>
      <c r="EY221" s="43"/>
      <c r="EZ221" s="43"/>
      <c r="FA221" s="43"/>
      <c r="FB221" s="43"/>
      <c r="FC221" s="43"/>
      <c r="FD221" s="43"/>
      <c r="FE221" s="43"/>
      <c r="FF221" s="43"/>
      <c r="FG221" s="43"/>
      <c r="FH221" s="43"/>
      <c r="FI221" s="43"/>
      <c r="FJ221" s="43"/>
      <c r="FK221" s="43"/>
      <c r="FL221" s="43"/>
      <c r="FM221" s="43"/>
      <c r="FN221" s="43"/>
      <c r="FO221" s="43"/>
      <c r="FP221" s="43"/>
      <c r="FQ221" s="43"/>
      <c r="FR221" s="43"/>
      <c r="FS221" s="43"/>
      <c r="FT221" s="43"/>
      <c r="FU221" s="43"/>
      <c r="FV221" s="43"/>
      <c r="FW221" s="43"/>
      <c r="FX221" s="43"/>
      <c r="FY221" s="43"/>
      <c r="FZ221" s="43"/>
      <c r="GA221" s="43"/>
      <c r="GB221" s="43"/>
      <c r="GC221" s="43"/>
      <c r="GD221" s="43"/>
      <c r="GE221" s="43"/>
      <c r="GF221" s="43"/>
      <c r="GG221" s="43"/>
      <c r="GH221" s="43"/>
      <c r="GI221" s="43"/>
      <c r="GJ221" s="43"/>
      <c r="GK221" s="43"/>
      <c r="GL221" s="43"/>
      <c r="GM221" s="43"/>
      <c r="GN221" s="43"/>
      <c r="GO221" s="43"/>
      <c r="GP221" s="43"/>
      <c r="GQ221" s="43"/>
      <c r="GR221" s="43"/>
      <c r="GS221" s="43"/>
      <c r="GT221" s="43"/>
      <c r="GU221" s="43"/>
      <c r="GV221" s="43"/>
      <c r="GW221" s="43"/>
      <c r="GX221" s="43"/>
      <c r="GY221" s="43"/>
      <c r="GZ221" s="43"/>
      <c r="HA221" s="43"/>
      <c r="HB221" s="43"/>
      <c r="HC221" s="43"/>
      <c r="HD221" s="43"/>
      <c r="HE221" s="43"/>
      <c r="HF221" s="43"/>
      <c r="HG221" s="43"/>
      <c r="HH221" s="43"/>
      <c r="HI221" s="43"/>
      <c r="HJ221" s="43"/>
      <c r="HK221" s="43"/>
      <c r="HL221" s="43"/>
      <c r="HM221" s="43"/>
      <c r="HN221" s="43"/>
      <c r="HO221" s="43"/>
      <c r="HP221" s="43"/>
      <c r="HQ221" s="43"/>
      <c r="HR221" s="43"/>
      <c r="HS221" s="43"/>
      <c r="HT221" s="43"/>
      <c r="HU221" s="43"/>
      <c r="HV221" s="43"/>
      <c r="HW221" s="43"/>
      <c r="HX221" s="43"/>
      <c r="HY221" s="43"/>
      <c r="HZ221" s="43"/>
      <c r="IA221" s="43"/>
      <c r="IB221" s="43"/>
      <c r="IC221" s="43"/>
      <c r="ID221" s="43"/>
      <c r="IE221" s="43"/>
      <c r="IF221" s="43"/>
      <c r="IG221" s="43"/>
      <c r="IH221" s="43"/>
      <c r="II221" s="43"/>
      <c r="IJ221" s="43"/>
      <c r="IK221" s="43"/>
      <c r="IL221" s="178"/>
      <c r="IM221" s="178"/>
      <c r="IN221" s="178"/>
      <c r="IO221" s="178"/>
      <c r="IP221" s="178"/>
      <c r="IQ221" s="178"/>
      <c r="IR221" s="178"/>
      <c r="IS221" s="178"/>
      <c r="IT221" s="178"/>
      <c r="IU221" s="178"/>
      <c r="IV221" s="178"/>
    </row>
    <row r="222" spans="1:256" s="14" customFormat="1" ht="21" customHeight="1">
      <c r="A222" s="31">
        <v>225</v>
      </c>
      <c r="B222" s="131" t="s">
        <v>991</v>
      </c>
      <c r="C222" s="175" t="s">
        <v>817</v>
      </c>
      <c r="D222" s="33" t="s">
        <v>845</v>
      </c>
      <c r="E222" s="35">
        <v>262</v>
      </c>
      <c r="F222" s="35">
        <v>262</v>
      </c>
      <c r="G222" s="36" t="s">
        <v>242</v>
      </c>
      <c r="H222" s="123" t="s">
        <v>243</v>
      </c>
      <c r="I222" s="115">
        <v>7</v>
      </c>
      <c r="J222" s="115">
        <v>7</v>
      </c>
      <c r="K222" s="81"/>
      <c r="L222" s="33" t="s">
        <v>817</v>
      </c>
      <c r="M222" s="14" t="s">
        <v>845</v>
      </c>
      <c r="N222" s="14" t="s">
        <v>845</v>
      </c>
      <c r="O222" s="14">
        <v>40</v>
      </c>
      <c r="Q222" s="14">
        <f t="shared" si="6"/>
        <v>1834</v>
      </c>
      <c r="R222" s="127">
        <f t="shared" si="7"/>
        <v>1834</v>
      </c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3"/>
      <c r="BR222" s="43"/>
      <c r="BS222" s="43"/>
      <c r="BT222" s="43"/>
      <c r="BU222" s="43"/>
      <c r="BV222" s="43"/>
      <c r="BW222" s="43"/>
      <c r="BX222" s="43"/>
      <c r="BY222" s="43"/>
      <c r="BZ222" s="43"/>
      <c r="CA222" s="43"/>
      <c r="CB222" s="43"/>
      <c r="CC222" s="43"/>
      <c r="CD222" s="43"/>
      <c r="CE222" s="43"/>
      <c r="CF222" s="43"/>
      <c r="CG222" s="43"/>
      <c r="CH222" s="43"/>
      <c r="CI222" s="43"/>
      <c r="CJ222" s="43"/>
      <c r="CK222" s="43"/>
      <c r="CL222" s="43"/>
      <c r="CM222" s="43"/>
      <c r="CN222" s="43"/>
      <c r="CO222" s="43"/>
      <c r="CP222" s="43"/>
      <c r="CQ222" s="43"/>
      <c r="CR222" s="43"/>
      <c r="CS222" s="43"/>
      <c r="CT222" s="43"/>
      <c r="CU222" s="43"/>
      <c r="CV222" s="43"/>
      <c r="CW222" s="43"/>
      <c r="CX222" s="43"/>
      <c r="CY222" s="43"/>
      <c r="CZ222" s="43"/>
      <c r="DA222" s="43"/>
      <c r="DB222" s="43"/>
      <c r="DC222" s="43"/>
      <c r="DD222" s="43"/>
      <c r="DE222" s="43"/>
      <c r="DF222" s="43"/>
      <c r="DG222" s="43"/>
      <c r="DH222" s="43"/>
      <c r="DI222" s="43"/>
      <c r="DJ222" s="43"/>
      <c r="DK222" s="43"/>
      <c r="DL222" s="43"/>
      <c r="DM222" s="43"/>
      <c r="DN222" s="43"/>
      <c r="DO222" s="43"/>
      <c r="DP222" s="43"/>
      <c r="DQ222" s="43"/>
      <c r="DR222" s="43"/>
      <c r="DS222" s="43"/>
      <c r="DT222" s="43"/>
      <c r="DU222" s="43"/>
      <c r="DV222" s="43"/>
      <c r="DW222" s="43"/>
      <c r="DX222" s="43"/>
      <c r="DY222" s="43"/>
      <c r="DZ222" s="43"/>
      <c r="EA222" s="43"/>
      <c r="EB222" s="43"/>
      <c r="EC222" s="43"/>
      <c r="ED222" s="43"/>
      <c r="EE222" s="43"/>
      <c r="EF222" s="43"/>
      <c r="EG222" s="43"/>
      <c r="EH222" s="43"/>
      <c r="EI222" s="43"/>
      <c r="EJ222" s="43"/>
      <c r="EK222" s="43"/>
      <c r="EL222" s="43"/>
      <c r="EM222" s="43"/>
      <c r="EN222" s="43"/>
      <c r="EO222" s="43"/>
      <c r="EP222" s="43"/>
      <c r="EQ222" s="43"/>
      <c r="ER222" s="43"/>
      <c r="ES222" s="43"/>
      <c r="ET222" s="43"/>
      <c r="EU222" s="43"/>
      <c r="EV222" s="43"/>
      <c r="EW222" s="43"/>
      <c r="EX222" s="43"/>
      <c r="EY222" s="43"/>
      <c r="EZ222" s="43"/>
      <c r="FA222" s="43"/>
      <c r="FB222" s="43"/>
      <c r="FC222" s="43"/>
      <c r="FD222" s="43"/>
      <c r="FE222" s="43"/>
      <c r="FF222" s="43"/>
      <c r="FG222" s="43"/>
      <c r="FH222" s="43"/>
      <c r="FI222" s="43"/>
      <c r="FJ222" s="43"/>
      <c r="FK222" s="43"/>
      <c r="FL222" s="43"/>
      <c r="FM222" s="43"/>
      <c r="FN222" s="43"/>
      <c r="FO222" s="43"/>
      <c r="FP222" s="43"/>
      <c r="FQ222" s="43"/>
      <c r="FR222" s="43"/>
      <c r="FS222" s="43"/>
      <c r="FT222" s="43"/>
      <c r="FU222" s="43"/>
      <c r="FV222" s="43"/>
      <c r="FW222" s="43"/>
      <c r="FX222" s="43"/>
      <c r="FY222" s="43"/>
      <c r="FZ222" s="43"/>
      <c r="GA222" s="43"/>
      <c r="GB222" s="43"/>
      <c r="GC222" s="43"/>
      <c r="GD222" s="43"/>
      <c r="GE222" s="43"/>
      <c r="GF222" s="43"/>
      <c r="GG222" s="43"/>
      <c r="GH222" s="43"/>
      <c r="GI222" s="43"/>
      <c r="GJ222" s="43"/>
      <c r="GK222" s="43"/>
      <c r="GL222" s="43"/>
      <c r="GM222" s="43"/>
      <c r="GN222" s="43"/>
      <c r="GO222" s="43"/>
      <c r="GP222" s="43"/>
      <c r="GQ222" s="43"/>
      <c r="GR222" s="43"/>
      <c r="GS222" s="43"/>
      <c r="GT222" s="43"/>
      <c r="GU222" s="43"/>
      <c r="GV222" s="43"/>
      <c r="GW222" s="43"/>
      <c r="GX222" s="43"/>
      <c r="GY222" s="43"/>
      <c r="GZ222" s="43"/>
      <c r="HA222" s="43"/>
      <c r="HB222" s="43"/>
      <c r="HC222" s="43"/>
      <c r="HD222" s="43"/>
      <c r="HE222" s="43"/>
      <c r="HF222" s="43"/>
      <c r="HG222" s="43"/>
      <c r="HH222" s="43"/>
      <c r="HI222" s="43"/>
      <c r="HJ222" s="43"/>
      <c r="HK222" s="43"/>
      <c r="HL222" s="43"/>
      <c r="HM222" s="43"/>
      <c r="HN222" s="43"/>
      <c r="HO222" s="43"/>
      <c r="HP222" s="43"/>
      <c r="HQ222" s="43"/>
      <c r="HR222" s="43"/>
      <c r="HS222" s="43"/>
      <c r="HT222" s="43"/>
      <c r="HU222" s="43"/>
      <c r="HV222" s="43"/>
      <c r="HW222" s="43"/>
      <c r="HX222" s="43"/>
      <c r="HY222" s="43"/>
      <c r="HZ222" s="43"/>
      <c r="IA222" s="43"/>
      <c r="IB222" s="43"/>
      <c r="IC222" s="43"/>
      <c r="ID222" s="43"/>
      <c r="IE222" s="43"/>
      <c r="IF222" s="43"/>
      <c r="IG222" s="43"/>
      <c r="IH222" s="43"/>
      <c r="II222" s="43"/>
      <c r="IJ222" s="43"/>
      <c r="IK222" s="43"/>
      <c r="IL222" s="178"/>
      <c r="IM222" s="178"/>
      <c r="IN222" s="178"/>
      <c r="IO222" s="178"/>
      <c r="IP222" s="178"/>
      <c r="IQ222" s="178"/>
      <c r="IR222" s="178"/>
      <c r="IS222" s="178"/>
      <c r="IT222" s="178"/>
      <c r="IU222" s="178"/>
      <c r="IV222" s="178"/>
    </row>
    <row r="223" spans="1:256" s="73" customFormat="1" ht="21" customHeight="1">
      <c r="A223" s="90">
        <v>226</v>
      </c>
      <c r="B223" s="191" t="s">
        <v>992</v>
      </c>
      <c r="C223" s="192" t="s">
        <v>820</v>
      </c>
      <c r="D223" s="92" t="s">
        <v>843</v>
      </c>
      <c r="E223" s="94">
        <v>0.5</v>
      </c>
      <c r="F223" s="193">
        <v>0.51</v>
      </c>
      <c r="G223" s="64" t="s">
        <v>242</v>
      </c>
      <c r="H223" s="121" t="s">
        <v>243</v>
      </c>
      <c r="I223" s="194">
        <v>76</v>
      </c>
      <c r="J223" s="194">
        <v>76</v>
      </c>
      <c r="K223" s="93"/>
      <c r="L223" s="92" t="s">
        <v>820</v>
      </c>
      <c r="M223" s="73" t="s">
        <v>843</v>
      </c>
      <c r="Q223" s="73">
        <f t="shared" si="6"/>
        <v>38</v>
      </c>
      <c r="R223" s="127">
        <f t="shared" si="7"/>
        <v>38.76</v>
      </c>
    </row>
    <row r="224" spans="1:256">
      <c r="A224" s="45"/>
      <c r="B224" s="45"/>
      <c r="C224" s="45"/>
      <c r="D224" s="45"/>
      <c r="E224" s="45"/>
      <c r="F224" s="45"/>
      <c r="G224" s="45"/>
      <c r="H224" s="46"/>
      <c r="I224" s="45"/>
      <c r="J224" s="45"/>
      <c r="K224" s="45"/>
      <c r="L224" s="45"/>
      <c r="M224" s="47"/>
      <c r="N224" s="47"/>
      <c r="O224" s="47"/>
      <c r="P224" s="47"/>
      <c r="Q224" s="45"/>
      <c r="R224" s="45"/>
    </row>
    <row r="225" spans="1:18">
      <c r="A225" s="45"/>
      <c r="B225" s="45" t="s">
        <v>993</v>
      </c>
      <c r="C225" s="45">
        <f>C226+C227+C228</f>
        <v>953009.86184292496</v>
      </c>
      <c r="D225" s="45"/>
      <c r="E225" s="45"/>
      <c r="F225" s="45"/>
      <c r="G225" s="45"/>
      <c r="H225" s="46"/>
      <c r="I225" s="45"/>
      <c r="J225" s="45"/>
      <c r="K225" s="45"/>
      <c r="L225" s="45"/>
      <c r="M225" s="47"/>
      <c r="N225" s="47"/>
      <c r="O225" s="47"/>
      <c r="P225" s="47"/>
      <c r="Q225" s="45"/>
      <c r="R225" s="50">
        <f>SUM(R6:R224)</f>
        <v>23651.153999999999</v>
      </c>
    </row>
    <row r="226" spans="1:18">
      <c r="A226" s="45"/>
      <c r="B226" s="51" t="s">
        <v>994</v>
      </c>
      <c r="C226" s="45">
        <v>866370.2</v>
      </c>
      <c r="D226" s="45"/>
      <c r="E226" s="45"/>
      <c r="F226" s="45"/>
      <c r="G226" s="45"/>
      <c r="H226" s="46"/>
      <c r="I226" s="45"/>
      <c r="J226" s="45"/>
      <c r="K226" s="45"/>
      <c r="L226" s="45"/>
      <c r="M226" s="47"/>
      <c r="N226" s="47"/>
      <c r="O226" s="47"/>
      <c r="P226" s="47"/>
      <c r="Q226" s="45"/>
      <c r="R226" s="45"/>
    </row>
    <row r="227" spans="1:18">
      <c r="A227" s="45"/>
      <c r="B227" s="51" t="s">
        <v>995</v>
      </c>
      <c r="C227" s="45">
        <v>81506.501842925398</v>
      </c>
      <c r="D227" s="45"/>
      <c r="E227" s="45"/>
      <c r="F227" s="45"/>
      <c r="G227" s="45"/>
      <c r="H227" s="46"/>
      <c r="I227" s="45"/>
      <c r="J227" s="45"/>
      <c r="K227" s="45"/>
      <c r="L227" s="45"/>
      <c r="M227" s="47"/>
      <c r="N227" s="47"/>
      <c r="O227" s="47"/>
      <c r="P227" s="47"/>
      <c r="Q227" s="45"/>
      <c r="R227" s="45"/>
    </row>
    <row r="228" spans="1:18">
      <c r="A228" s="45"/>
      <c r="B228" s="51" t="s">
        <v>996</v>
      </c>
      <c r="C228" s="45">
        <v>5133.16</v>
      </c>
      <c r="D228" s="45"/>
      <c r="E228" s="45"/>
      <c r="F228" s="45"/>
      <c r="G228" s="45"/>
      <c r="H228" s="46"/>
      <c r="I228" s="45"/>
      <c r="J228" s="45"/>
      <c r="K228" s="45"/>
      <c r="L228" s="45"/>
      <c r="M228" s="47"/>
      <c r="N228" s="47"/>
      <c r="O228" s="47"/>
      <c r="P228" s="47"/>
      <c r="Q228" s="45"/>
      <c r="R228" s="45"/>
    </row>
    <row r="229" spans="1:18">
      <c r="A229" s="45"/>
      <c r="B229" s="51" t="s">
        <v>997</v>
      </c>
      <c r="C229" s="45"/>
      <c r="D229" s="45"/>
      <c r="E229" s="45"/>
      <c r="F229" s="45"/>
      <c r="G229" s="45"/>
      <c r="H229" s="46"/>
      <c r="I229" s="45"/>
      <c r="J229" s="45"/>
      <c r="K229" s="45"/>
      <c r="L229" s="45"/>
      <c r="M229" s="47"/>
      <c r="N229" s="47"/>
      <c r="O229" s="47"/>
      <c r="P229" s="47"/>
      <c r="Q229" s="45"/>
      <c r="R229" s="45"/>
    </row>
    <row r="230" spans="1:18">
      <c r="A230" s="45"/>
      <c r="B230" s="48" t="s">
        <v>233</v>
      </c>
      <c r="C230" s="45">
        <v>870865.71664030105</v>
      </c>
      <c r="D230" s="45"/>
      <c r="E230" s="45"/>
      <c r="F230" s="45"/>
      <c r="G230" s="45"/>
      <c r="H230" s="46"/>
      <c r="I230" s="45"/>
      <c r="J230" s="45"/>
      <c r="K230" s="45"/>
      <c r="L230" s="45"/>
      <c r="M230" s="47"/>
      <c r="N230" s="47"/>
      <c r="O230" s="47"/>
      <c r="P230" s="47"/>
      <c r="Q230" s="45"/>
      <c r="R230" s="45"/>
    </row>
    <row r="231" spans="1:18">
      <c r="A231" s="45"/>
      <c r="B231" s="48" t="s">
        <v>998</v>
      </c>
      <c r="C231" s="45">
        <f>C225-C230</f>
        <v>82144.145202624393</v>
      </c>
      <c r="D231" s="45"/>
      <c r="E231" s="45"/>
      <c r="F231" s="45"/>
      <c r="G231" s="45"/>
      <c r="H231" s="46"/>
      <c r="I231" s="45"/>
      <c r="J231" s="45"/>
      <c r="K231" s="45"/>
      <c r="L231" s="45"/>
      <c r="M231" s="47"/>
      <c r="N231" s="47"/>
      <c r="O231" s="47"/>
      <c r="P231" s="47"/>
      <c r="Q231" s="45"/>
      <c r="R231" s="45"/>
    </row>
    <row r="232" spans="1:18">
      <c r="A232" s="45"/>
      <c r="B232" s="48" t="s">
        <v>999</v>
      </c>
      <c r="C232" s="45">
        <v>23651.153999999999</v>
      </c>
      <c r="D232" s="45"/>
      <c r="E232" s="45"/>
      <c r="F232" s="45"/>
      <c r="G232" s="45"/>
      <c r="H232" s="46"/>
      <c r="I232" s="45"/>
      <c r="J232" s="45"/>
      <c r="K232" s="45"/>
      <c r="L232" s="45"/>
      <c r="M232" s="47"/>
      <c r="N232" s="47"/>
      <c r="O232" s="47"/>
      <c r="P232" s="47"/>
      <c r="Q232" s="45"/>
      <c r="R232" s="45"/>
    </row>
  </sheetData>
  <autoFilter ref="A5:IK232"/>
  <mergeCells count="3">
    <mergeCell ref="A1:K1"/>
    <mergeCell ref="A3:K3"/>
    <mergeCell ref="M4:P4"/>
  </mergeCells>
  <phoneticPr fontId="21" type="noConversion"/>
  <printOptions horizontalCentered="1"/>
  <pageMargins left="0.74803149606299202" right="0.74803149606299202" top="0.70866141732283505" bottom="0.94488188976377996" header="1.14173228346457" footer="0.62992125984252001"/>
  <pageSetup paperSize="9" scale="88" fitToHeight="0" orientation="portrait" horizontalDpi="300" verticalDpi="300"/>
  <headerFooter alignWithMargins="0">
    <oddFooter>&amp;C&amp;"宋体,加粗"&amp;10共&amp;N页第&amp;P页</oddFooter>
  </headerFooter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  <pageSetUpPr fitToPage="1"/>
  </sheetPr>
  <dimension ref="A1:H87"/>
  <sheetViews>
    <sheetView tabSelected="1" zoomScale="85" zoomScaleNormal="85" workbookViewId="0">
      <pane xSplit="2" ySplit="5" topLeftCell="C36" activePane="bottomRight" state="frozen"/>
      <selection pane="topRight"/>
      <selection pane="bottomLeft"/>
      <selection pane="bottomRight" activeCell="P47" sqref="P47"/>
    </sheetView>
  </sheetViews>
  <sheetFormatPr defaultColWidth="9" defaultRowHeight="15.75" customHeight="1"/>
  <cols>
    <col min="1" max="1" width="10.875" style="153" customWidth="1"/>
    <col min="2" max="2" width="15" style="56" customWidth="1"/>
    <col min="3" max="3" width="18.625" style="56" customWidth="1"/>
    <col min="4" max="4" width="10.875" style="56" customWidth="1"/>
    <col min="5" max="5" width="10.875" style="54" customWidth="1"/>
    <col min="6" max="6" width="10.875" style="258" customWidth="1"/>
    <col min="7" max="7" width="9.875" style="56" customWidth="1"/>
    <col min="8" max="8" width="10.875" style="57" customWidth="1"/>
    <col min="9" max="16384" width="9" style="152"/>
  </cols>
  <sheetData>
    <row r="1" spans="1:8" s="151" customFormat="1" ht="25.5" customHeight="1">
      <c r="A1" s="335" t="s">
        <v>1629</v>
      </c>
      <c r="B1" s="335"/>
      <c r="C1" s="335"/>
      <c r="D1" s="335"/>
      <c r="E1" s="335"/>
      <c r="F1" s="335"/>
      <c r="G1" s="335"/>
      <c r="H1" s="335"/>
    </row>
    <row r="2" spans="1:8" s="237" customFormat="1" ht="15.75" customHeight="1">
      <c r="A2" s="234"/>
      <c r="B2" s="235"/>
      <c r="C2" s="235"/>
      <c r="D2" s="235"/>
      <c r="E2" s="235"/>
      <c r="F2" s="236"/>
      <c r="G2" s="235"/>
      <c r="H2" s="235"/>
    </row>
    <row r="3" spans="1:8" s="238" customFormat="1" ht="15.75" customHeight="1">
      <c r="A3" s="239"/>
      <c r="B3" s="240"/>
      <c r="C3" s="240"/>
      <c r="D3" s="240"/>
      <c r="E3" s="241"/>
      <c r="F3" s="257"/>
      <c r="G3" s="240"/>
      <c r="H3" s="242"/>
    </row>
    <row r="4" spans="1:8" s="244" customFormat="1" ht="15.75" customHeight="1">
      <c r="A4" s="348" t="s">
        <v>225</v>
      </c>
      <c r="B4" s="350" t="s">
        <v>226</v>
      </c>
      <c r="C4" s="350" t="s">
        <v>227</v>
      </c>
      <c r="D4" s="352" t="s">
        <v>228</v>
      </c>
      <c r="E4" s="352" t="s">
        <v>229</v>
      </c>
      <c r="F4" s="355" t="s">
        <v>1626</v>
      </c>
      <c r="G4" s="352" t="s">
        <v>231</v>
      </c>
      <c r="H4" s="350" t="s">
        <v>234</v>
      </c>
    </row>
    <row r="5" spans="1:8" s="244" customFormat="1" ht="15.75" customHeight="1">
      <c r="A5" s="349"/>
      <c r="B5" s="351"/>
      <c r="C5" s="351"/>
      <c r="D5" s="353"/>
      <c r="E5" s="354"/>
      <c r="F5" s="356"/>
      <c r="G5" s="353"/>
      <c r="H5" s="350"/>
    </row>
    <row r="6" spans="1:8" s="252" customFormat="1" ht="15.75" customHeight="1">
      <c r="A6" s="246" t="s">
        <v>238</v>
      </c>
      <c r="B6" s="48" t="s">
        <v>586</v>
      </c>
      <c r="C6" s="247" t="s">
        <v>1000</v>
      </c>
      <c r="D6" s="248" t="s">
        <v>241</v>
      </c>
      <c r="E6" s="245" t="s">
        <v>242</v>
      </c>
      <c r="F6" s="249">
        <v>0.83</v>
      </c>
      <c r="G6" s="250" t="s">
        <v>243</v>
      </c>
      <c r="H6" s="251">
        <v>4</v>
      </c>
    </row>
    <row r="7" spans="1:8" s="237" customFormat="1" ht="15.75" customHeight="1">
      <c r="A7" s="246" t="s">
        <v>244</v>
      </c>
      <c r="B7" s="48" t="s">
        <v>796</v>
      </c>
      <c r="C7" s="247" t="s">
        <v>1001</v>
      </c>
      <c r="D7" s="248" t="s">
        <v>241</v>
      </c>
      <c r="E7" s="245" t="s">
        <v>242</v>
      </c>
      <c r="F7" s="249">
        <v>0.9</v>
      </c>
      <c r="G7" s="253" t="s">
        <v>243</v>
      </c>
      <c r="H7" s="254">
        <v>20</v>
      </c>
    </row>
    <row r="8" spans="1:8" s="237" customFormat="1" ht="15.75" customHeight="1">
      <c r="A8" s="246" t="s">
        <v>248</v>
      </c>
      <c r="B8" s="48" t="s">
        <v>417</v>
      </c>
      <c r="C8" s="247" t="s">
        <v>1002</v>
      </c>
      <c r="D8" s="248" t="s">
        <v>241</v>
      </c>
      <c r="E8" s="245" t="s">
        <v>242</v>
      </c>
      <c r="F8" s="249">
        <v>1.01</v>
      </c>
      <c r="G8" s="253" t="s">
        <v>243</v>
      </c>
      <c r="H8" s="254">
        <v>12</v>
      </c>
    </row>
    <row r="9" spans="1:8" s="237" customFormat="1" ht="15.75" customHeight="1">
      <c r="A9" s="246" t="s">
        <v>81</v>
      </c>
      <c r="B9" s="48" t="s">
        <v>793</v>
      </c>
      <c r="C9" s="247" t="s">
        <v>1003</v>
      </c>
      <c r="D9" s="248" t="s">
        <v>241</v>
      </c>
      <c r="E9" s="245" t="s">
        <v>242</v>
      </c>
      <c r="F9" s="249">
        <v>3.5000000000000003E-2</v>
      </c>
      <c r="G9" s="253" t="s">
        <v>243</v>
      </c>
      <c r="H9" s="254">
        <v>4</v>
      </c>
    </row>
    <row r="10" spans="1:8" s="237" customFormat="1" ht="15.75" customHeight="1">
      <c r="A10" s="246" t="s">
        <v>161</v>
      </c>
      <c r="B10" s="48" t="s">
        <v>1004</v>
      </c>
      <c r="C10" s="247" t="s">
        <v>1005</v>
      </c>
      <c r="D10" s="248" t="s">
        <v>241</v>
      </c>
      <c r="E10" s="245" t="s">
        <v>242</v>
      </c>
      <c r="F10" s="249">
        <v>8.6999999999999993</v>
      </c>
      <c r="G10" s="253" t="s">
        <v>243</v>
      </c>
      <c r="H10" s="254">
        <v>4</v>
      </c>
    </row>
    <row r="11" spans="1:8" s="237" customFormat="1" ht="15.75" customHeight="1">
      <c r="A11" s="246" t="s">
        <v>195</v>
      </c>
      <c r="B11" s="48" t="s">
        <v>327</v>
      </c>
      <c r="C11" s="247" t="s">
        <v>1006</v>
      </c>
      <c r="D11" s="248" t="s">
        <v>241</v>
      </c>
      <c r="E11" s="245" t="s">
        <v>242</v>
      </c>
      <c r="F11" s="249">
        <v>2.7</v>
      </c>
      <c r="G11" s="253" t="s">
        <v>243</v>
      </c>
      <c r="H11" s="254">
        <v>9</v>
      </c>
    </row>
    <row r="12" spans="1:8" s="237" customFormat="1" ht="15.75" customHeight="1">
      <c r="A12" s="246" t="s">
        <v>257</v>
      </c>
      <c r="B12" s="48" t="s">
        <v>316</v>
      </c>
      <c r="C12" s="247" t="s">
        <v>1007</v>
      </c>
      <c r="D12" s="248" t="s">
        <v>241</v>
      </c>
      <c r="E12" s="245" t="s">
        <v>242</v>
      </c>
      <c r="F12" s="249">
        <v>5.0000000000000001E-3</v>
      </c>
      <c r="G12" s="253" t="s">
        <v>243</v>
      </c>
      <c r="H12" s="254">
        <v>3</v>
      </c>
    </row>
    <row r="13" spans="1:8" s="237" customFormat="1" ht="15.75" customHeight="1">
      <c r="A13" s="246" t="s">
        <v>261</v>
      </c>
      <c r="B13" s="48" t="s">
        <v>355</v>
      </c>
      <c r="C13" s="247" t="s">
        <v>1008</v>
      </c>
      <c r="D13" s="248" t="s">
        <v>241</v>
      </c>
      <c r="E13" s="245" t="s">
        <v>242</v>
      </c>
      <c r="F13" s="249">
        <v>1.8</v>
      </c>
      <c r="G13" s="253" t="s">
        <v>243</v>
      </c>
      <c r="H13" s="254">
        <v>8</v>
      </c>
    </row>
    <row r="14" spans="1:8" s="237" customFormat="1" ht="15.75" customHeight="1">
      <c r="A14" s="246" t="s">
        <v>264</v>
      </c>
      <c r="B14" s="48" t="s">
        <v>1009</v>
      </c>
      <c r="C14" s="247" t="s">
        <v>1010</v>
      </c>
      <c r="D14" s="248" t="s">
        <v>241</v>
      </c>
      <c r="E14" s="245" t="s">
        <v>242</v>
      </c>
      <c r="F14" s="249">
        <v>11</v>
      </c>
      <c r="G14" s="253" t="s">
        <v>243</v>
      </c>
      <c r="H14" s="254">
        <v>12</v>
      </c>
    </row>
    <row r="15" spans="1:8" s="237" customFormat="1" ht="15.75" customHeight="1">
      <c r="A15" s="246" t="s">
        <v>266</v>
      </c>
      <c r="B15" s="48" t="s">
        <v>1011</v>
      </c>
      <c r="C15" s="247" t="s">
        <v>1012</v>
      </c>
      <c r="D15" s="248" t="s">
        <v>241</v>
      </c>
      <c r="E15" s="245" t="s">
        <v>242</v>
      </c>
      <c r="F15" s="249">
        <v>2.2999999999999998</v>
      </c>
      <c r="G15" s="253" t="s">
        <v>243</v>
      </c>
      <c r="H15" s="254">
        <v>3</v>
      </c>
    </row>
    <row r="16" spans="1:8" s="237" customFormat="1" ht="15.75" customHeight="1">
      <c r="A16" s="246" t="s">
        <v>269</v>
      </c>
      <c r="B16" s="48" t="s">
        <v>1013</v>
      </c>
      <c r="C16" s="247" t="s">
        <v>1014</v>
      </c>
      <c r="D16" s="248" t="s">
        <v>241</v>
      </c>
      <c r="E16" s="245" t="s">
        <v>242</v>
      </c>
      <c r="F16" s="249">
        <v>12.9</v>
      </c>
      <c r="G16" s="253" t="s">
        <v>243</v>
      </c>
      <c r="H16" s="254">
        <v>10</v>
      </c>
    </row>
    <row r="17" spans="1:8" s="237" customFormat="1" ht="15.75" customHeight="1">
      <c r="A17" s="246" t="s">
        <v>272</v>
      </c>
      <c r="B17" s="48" t="s">
        <v>1015</v>
      </c>
      <c r="C17" s="247" t="s">
        <v>1016</v>
      </c>
      <c r="D17" s="248" t="s">
        <v>241</v>
      </c>
      <c r="E17" s="245" t="s">
        <v>242</v>
      </c>
      <c r="F17" s="249">
        <v>0.59499999999999997</v>
      </c>
      <c r="G17" s="253" t="s">
        <v>243</v>
      </c>
      <c r="H17" s="254">
        <v>3</v>
      </c>
    </row>
    <row r="18" spans="1:8" s="237" customFormat="1" ht="15.75" customHeight="1">
      <c r="A18" s="246" t="s">
        <v>275</v>
      </c>
      <c r="B18" s="48" t="s">
        <v>1017</v>
      </c>
      <c r="C18" s="247" t="s">
        <v>1018</v>
      </c>
      <c r="D18" s="248" t="s">
        <v>241</v>
      </c>
      <c r="E18" s="245" t="s">
        <v>242</v>
      </c>
      <c r="F18" s="249">
        <v>25.9</v>
      </c>
      <c r="G18" s="253" t="s">
        <v>243</v>
      </c>
      <c r="H18" s="254">
        <v>7</v>
      </c>
    </row>
    <row r="19" spans="1:8" s="237" customFormat="1" ht="15.75" customHeight="1">
      <c r="A19" s="246" t="s">
        <v>278</v>
      </c>
      <c r="B19" s="48" t="s">
        <v>355</v>
      </c>
      <c r="C19" s="247" t="s">
        <v>1019</v>
      </c>
      <c r="D19" s="248" t="s">
        <v>241</v>
      </c>
      <c r="E19" s="245" t="s">
        <v>242</v>
      </c>
      <c r="F19" s="249">
        <v>0.85499999999999998</v>
      </c>
      <c r="G19" s="253" t="s">
        <v>243</v>
      </c>
      <c r="H19" s="254">
        <v>3</v>
      </c>
    </row>
    <row r="20" spans="1:8" s="237" customFormat="1" ht="15.75" customHeight="1">
      <c r="A20" s="246" t="s">
        <v>281</v>
      </c>
      <c r="B20" s="48" t="s">
        <v>355</v>
      </c>
      <c r="C20" s="247" t="s">
        <v>1020</v>
      </c>
      <c r="D20" s="248" t="s">
        <v>241</v>
      </c>
      <c r="E20" s="245" t="s">
        <v>242</v>
      </c>
      <c r="F20" s="249">
        <v>0.12</v>
      </c>
      <c r="G20" s="253" t="s">
        <v>243</v>
      </c>
      <c r="H20" s="254">
        <v>6</v>
      </c>
    </row>
    <row r="21" spans="1:8" s="237" customFormat="1" ht="15.75" customHeight="1">
      <c r="A21" s="246" t="s">
        <v>284</v>
      </c>
      <c r="B21" s="48" t="s">
        <v>1021</v>
      </c>
      <c r="C21" s="247" t="s">
        <v>1022</v>
      </c>
      <c r="D21" s="248" t="s">
        <v>241</v>
      </c>
      <c r="E21" s="245" t="s">
        <v>242</v>
      </c>
      <c r="F21" s="249">
        <v>14.6</v>
      </c>
      <c r="G21" s="253" t="s">
        <v>243</v>
      </c>
      <c r="H21" s="254">
        <v>16</v>
      </c>
    </row>
    <row r="22" spans="1:8" s="237" customFormat="1" ht="15.75" customHeight="1">
      <c r="A22" s="246" t="s">
        <v>287</v>
      </c>
      <c r="B22" s="48" t="s">
        <v>1023</v>
      </c>
      <c r="C22" s="247" t="s">
        <v>1024</v>
      </c>
      <c r="D22" s="248" t="s">
        <v>241</v>
      </c>
      <c r="E22" s="245" t="s">
        <v>242</v>
      </c>
      <c r="F22" s="249">
        <v>1.2050000000000001</v>
      </c>
      <c r="G22" s="253" t="s">
        <v>243</v>
      </c>
      <c r="H22" s="254">
        <v>6</v>
      </c>
    </row>
    <row r="23" spans="1:8" s="237" customFormat="1" ht="15.75" customHeight="1">
      <c r="A23" s="246" t="s">
        <v>290</v>
      </c>
      <c r="B23" s="48" t="s">
        <v>346</v>
      </c>
      <c r="C23" s="247" t="s">
        <v>1025</v>
      </c>
      <c r="D23" s="248" t="s">
        <v>247</v>
      </c>
      <c r="E23" s="245" t="s">
        <v>242</v>
      </c>
      <c r="F23" s="249">
        <v>27.3</v>
      </c>
      <c r="G23" s="253" t="s">
        <v>243</v>
      </c>
      <c r="H23" s="254">
        <v>10</v>
      </c>
    </row>
    <row r="24" spans="1:8" s="237" customFormat="1" ht="15.75" customHeight="1">
      <c r="A24" s="246" t="s">
        <v>293</v>
      </c>
      <c r="B24" s="48" t="s">
        <v>1026</v>
      </c>
      <c r="C24" s="247" t="s">
        <v>1027</v>
      </c>
      <c r="D24" s="248" t="s">
        <v>241</v>
      </c>
      <c r="E24" s="245" t="s">
        <v>1627</v>
      </c>
      <c r="F24" s="249">
        <v>8.5000000000000006E-2</v>
      </c>
      <c r="G24" s="253" t="s">
        <v>243</v>
      </c>
      <c r="H24" s="254">
        <v>14</v>
      </c>
    </row>
    <row r="25" spans="1:8" s="237" customFormat="1" ht="15.75" customHeight="1">
      <c r="A25" s="246" t="s">
        <v>297</v>
      </c>
      <c r="B25" s="48" t="s">
        <v>489</v>
      </c>
      <c r="C25" s="247" t="s">
        <v>1028</v>
      </c>
      <c r="D25" s="248" t="s">
        <v>241</v>
      </c>
      <c r="E25" s="245" t="s">
        <v>1627</v>
      </c>
      <c r="F25" s="249">
        <v>0.5</v>
      </c>
      <c r="G25" s="253" t="s">
        <v>243</v>
      </c>
      <c r="H25" s="254">
        <v>1</v>
      </c>
    </row>
    <row r="26" spans="1:8" s="237" customFormat="1" ht="15.75" customHeight="1">
      <c r="A26" s="246" t="s">
        <v>300</v>
      </c>
      <c r="B26" s="48" t="s">
        <v>489</v>
      </c>
      <c r="C26" s="247" t="s">
        <v>1029</v>
      </c>
      <c r="D26" s="248" t="s">
        <v>241</v>
      </c>
      <c r="E26" s="245" t="s">
        <v>1627</v>
      </c>
      <c r="F26" s="249">
        <v>0.3</v>
      </c>
      <c r="G26" s="253" t="s">
        <v>243</v>
      </c>
      <c r="H26" s="254">
        <v>2</v>
      </c>
    </row>
    <row r="27" spans="1:8" s="237" customFormat="1" ht="15.75" customHeight="1">
      <c r="A27" s="246" t="s">
        <v>303</v>
      </c>
      <c r="B27" s="48" t="s">
        <v>1021</v>
      </c>
      <c r="C27" s="247" t="s">
        <v>1030</v>
      </c>
      <c r="D27" s="248" t="s">
        <v>241</v>
      </c>
      <c r="E27" s="245" t="s">
        <v>1627</v>
      </c>
      <c r="F27" s="249">
        <v>4.3</v>
      </c>
      <c r="G27" s="253" t="s">
        <v>243</v>
      </c>
      <c r="H27" s="254">
        <v>11</v>
      </c>
    </row>
    <row r="28" spans="1:8" s="237" customFormat="1" ht="15.75" customHeight="1">
      <c r="A28" s="246" t="s">
        <v>306</v>
      </c>
      <c r="B28" s="48" t="s">
        <v>249</v>
      </c>
      <c r="C28" s="247" t="s">
        <v>1031</v>
      </c>
      <c r="D28" s="248" t="s">
        <v>241</v>
      </c>
      <c r="E28" s="245" t="s">
        <v>1627</v>
      </c>
      <c r="F28" s="249">
        <v>11.4</v>
      </c>
      <c r="G28" s="253" t="s">
        <v>243</v>
      </c>
      <c r="H28" s="254">
        <v>4</v>
      </c>
    </row>
    <row r="29" spans="1:8" s="237" customFormat="1" ht="15.75" customHeight="1">
      <c r="A29" s="246" t="s">
        <v>309</v>
      </c>
      <c r="B29" s="48" t="s">
        <v>249</v>
      </c>
      <c r="C29" s="247" t="s">
        <v>1032</v>
      </c>
      <c r="D29" s="248" t="s">
        <v>241</v>
      </c>
      <c r="E29" s="245" t="s">
        <v>1627</v>
      </c>
      <c r="F29" s="249">
        <v>4.2</v>
      </c>
      <c r="G29" s="253" t="s">
        <v>243</v>
      </c>
      <c r="H29" s="254">
        <v>9</v>
      </c>
    </row>
    <row r="30" spans="1:8" s="237" customFormat="1" ht="15.75" customHeight="1">
      <c r="A30" s="246" t="s">
        <v>312</v>
      </c>
      <c r="B30" s="48" t="s">
        <v>346</v>
      </c>
      <c r="C30" s="247" t="s">
        <v>1033</v>
      </c>
      <c r="D30" s="248" t="s">
        <v>241</v>
      </c>
      <c r="E30" s="245" t="s">
        <v>242</v>
      </c>
      <c r="F30" s="249">
        <v>6</v>
      </c>
      <c r="G30" s="253" t="s">
        <v>243</v>
      </c>
      <c r="H30" s="254">
        <v>24</v>
      </c>
    </row>
    <row r="31" spans="1:8" s="237" customFormat="1" ht="15.75" customHeight="1">
      <c r="A31" s="246" t="s">
        <v>315</v>
      </c>
      <c r="B31" s="48" t="s">
        <v>346</v>
      </c>
      <c r="C31" s="247" t="s">
        <v>1034</v>
      </c>
      <c r="D31" s="248" t="s">
        <v>241</v>
      </c>
      <c r="E31" s="245" t="s">
        <v>242</v>
      </c>
      <c r="F31" s="249">
        <v>8.1</v>
      </c>
      <c r="G31" s="253" t="s">
        <v>243</v>
      </c>
      <c r="H31" s="254">
        <v>24</v>
      </c>
    </row>
    <row r="32" spans="1:8" s="237" customFormat="1" ht="15.75" customHeight="1">
      <c r="A32" s="246" t="s">
        <v>318</v>
      </c>
      <c r="B32" s="48" t="s">
        <v>414</v>
      </c>
      <c r="C32" s="247" t="s">
        <v>1035</v>
      </c>
      <c r="D32" s="248" t="s">
        <v>241</v>
      </c>
      <c r="E32" s="245" t="s">
        <v>242</v>
      </c>
      <c r="F32" s="249">
        <v>11</v>
      </c>
      <c r="G32" s="253" t="s">
        <v>243</v>
      </c>
      <c r="H32" s="254">
        <v>11</v>
      </c>
    </row>
    <row r="33" spans="1:8" s="237" customFormat="1" ht="15.75" customHeight="1">
      <c r="A33" s="246" t="s">
        <v>321</v>
      </c>
      <c r="B33" s="48" t="s">
        <v>346</v>
      </c>
      <c r="C33" s="247" t="s">
        <v>1036</v>
      </c>
      <c r="D33" s="248" t="s">
        <v>241</v>
      </c>
      <c r="E33" s="245" t="s">
        <v>242</v>
      </c>
      <c r="F33" s="249">
        <v>19.2</v>
      </c>
      <c r="G33" s="253" t="s">
        <v>243</v>
      </c>
      <c r="H33" s="254">
        <v>3</v>
      </c>
    </row>
    <row r="34" spans="1:8" s="237" customFormat="1" ht="15.75" customHeight="1">
      <c r="A34" s="246" t="s">
        <v>323</v>
      </c>
      <c r="B34" s="48" t="s">
        <v>338</v>
      </c>
      <c r="C34" s="247" t="s">
        <v>1037</v>
      </c>
      <c r="D34" s="248" t="s">
        <v>241</v>
      </c>
      <c r="E34" s="245" t="s">
        <v>242</v>
      </c>
      <c r="F34" s="249">
        <v>2.9</v>
      </c>
      <c r="G34" s="253" t="s">
        <v>243</v>
      </c>
      <c r="H34" s="254">
        <v>6</v>
      </c>
    </row>
    <row r="35" spans="1:8" s="237" customFormat="1" ht="15.75" customHeight="1">
      <c r="A35" s="246" t="s">
        <v>326</v>
      </c>
      <c r="B35" s="48" t="s">
        <v>338</v>
      </c>
      <c r="C35" s="247" t="s">
        <v>1038</v>
      </c>
      <c r="D35" s="248" t="s">
        <v>241</v>
      </c>
      <c r="E35" s="245" t="s">
        <v>242</v>
      </c>
      <c r="F35" s="249">
        <v>2.2999999999999998</v>
      </c>
      <c r="G35" s="253" t="s">
        <v>243</v>
      </c>
      <c r="H35" s="254">
        <v>43</v>
      </c>
    </row>
    <row r="36" spans="1:8" s="237" customFormat="1" ht="15.75" customHeight="1">
      <c r="A36" s="246" t="s">
        <v>329</v>
      </c>
      <c r="B36" s="48" t="s">
        <v>313</v>
      </c>
      <c r="C36" s="247" t="s">
        <v>1039</v>
      </c>
      <c r="D36" s="248" t="s">
        <v>241</v>
      </c>
      <c r="E36" s="245" t="s">
        <v>242</v>
      </c>
      <c r="F36" s="249">
        <v>0.8</v>
      </c>
      <c r="G36" s="253" t="s">
        <v>243</v>
      </c>
      <c r="H36" s="254">
        <v>4</v>
      </c>
    </row>
    <row r="37" spans="1:8" s="237" customFormat="1" ht="15.75" customHeight="1">
      <c r="A37" s="246" t="s">
        <v>330</v>
      </c>
      <c r="B37" s="48" t="s">
        <v>1040</v>
      </c>
      <c r="C37" s="247" t="s">
        <v>1041</v>
      </c>
      <c r="D37" s="248" t="s">
        <v>241</v>
      </c>
      <c r="E37" s="245" t="s">
        <v>242</v>
      </c>
      <c r="F37" s="249">
        <v>0.08</v>
      </c>
      <c r="G37" s="253" t="s">
        <v>243</v>
      </c>
      <c r="H37" s="254">
        <v>7</v>
      </c>
    </row>
    <row r="38" spans="1:8" s="237" customFormat="1" ht="15.75" customHeight="1">
      <c r="A38" s="246" t="s">
        <v>332</v>
      </c>
      <c r="B38" s="48" t="s">
        <v>1042</v>
      </c>
      <c r="C38" s="247" t="s">
        <v>1043</v>
      </c>
      <c r="D38" s="248" t="s">
        <v>241</v>
      </c>
      <c r="E38" s="245" t="s">
        <v>242</v>
      </c>
      <c r="F38" s="249">
        <v>1.1000000000000001</v>
      </c>
      <c r="G38" s="253" t="s">
        <v>243</v>
      </c>
      <c r="H38" s="254">
        <v>1</v>
      </c>
    </row>
    <row r="39" spans="1:8" s="237" customFormat="1" ht="15.75" customHeight="1">
      <c r="A39" s="246" t="s">
        <v>334</v>
      </c>
      <c r="B39" s="48" t="s">
        <v>1044</v>
      </c>
      <c r="C39" s="247" t="s">
        <v>1045</v>
      </c>
      <c r="D39" s="248" t="s">
        <v>241</v>
      </c>
      <c r="E39" s="245" t="s">
        <v>242</v>
      </c>
      <c r="F39" s="249">
        <v>0.16</v>
      </c>
      <c r="G39" s="253" t="s">
        <v>243</v>
      </c>
      <c r="H39" s="254">
        <v>10</v>
      </c>
    </row>
    <row r="40" spans="1:8" s="237" customFormat="1" ht="15.75" customHeight="1">
      <c r="A40" s="246" t="s">
        <v>337</v>
      </c>
      <c r="B40" s="48" t="s">
        <v>249</v>
      </c>
      <c r="C40" s="247" t="s">
        <v>1046</v>
      </c>
      <c r="D40" s="248" t="s">
        <v>247</v>
      </c>
      <c r="E40" s="245" t="s">
        <v>242</v>
      </c>
      <c r="F40" s="249">
        <v>125</v>
      </c>
      <c r="G40" s="253" t="s">
        <v>243</v>
      </c>
      <c r="H40" s="254">
        <v>5</v>
      </c>
    </row>
    <row r="41" spans="1:8" s="237" customFormat="1" ht="15.75" customHeight="1">
      <c r="A41" s="246" t="s">
        <v>340</v>
      </c>
      <c r="B41" s="48" t="s">
        <v>586</v>
      </c>
      <c r="C41" s="247" t="s">
        <v>1047</v>
      </c>
      <c r="D41" s="248" t="s">
        <v>241</v>
      </c>
      <c r="E41" s="245" t="s">
        <v>242</v>
      </c>
      <c r="F41" s="249">
        <v>1.4</v>
      </c>
      <c r="G41" s="253" t="s">
        <v>243</v>
      </c>
      <c r="H41" s="254">
        <v>1</v>
      </c>
    </row>
    <row r="42" spans="1:8" s="237" customFormat="1" ht="15.75" customHeight="1">
      <c r="A42" s="246" t="s">
        <v>342</v>
      </c>
      <c r="B42" s="48" t="s">
        <v>586</v>
      </c>
      <c r="C42" s="247" t="s">
        <v>1048</v>
      </c>
      <c r="D42" s="248" t="s">
        <v>241</v>
      </c>
      <c r="E42" s="245" t="s">
        <v>242</v>
      </c>
      <c r="F42" s="249">
        <v>1.1000000000000001</v>
      </c>
      <c r="G42" s="253" t="s">
        <v>243</v>
      </c>
      <c r="H42" s="254">
        <v>5</v>
      </c>
    </row>
    <row r="43" spans="1:8" s="237" customFormat="1" ht="15.75" customHeight="1">
      <c r="A43" s="246" t="s">
        <v>345</v>
      </c>
      <c r="B43" s="48" t="s">
        <v>316</v>
      </c>
      <c r="C43" s="247" t="s">
        <v>1049</v>
      </c>
      <c r="D43" s="248" t="s">
        <v>241</v>
      </c>
      <c r="E43" s="245" t="s">
        <v>242</v>
      </c>
      <c r="F43" s="249">
        <v>0.13500000000000001</v>
      </c>
      <c r="G43" s="253" t="s">
        <v>243</v>
      </c>
      <c r="H43" s="254">
        <v>16</v>
      </c>
    </row>
    <row r="44" spans="1:8" s="237" customFormat="1" ht="15.75" customHeight="1">
      <c r="A44" s="246" t="s">
        <v>348</v>
      </c>
      <c r="B44" s="48" t="s">
        <v>1050</v>
      </c>
      <c r="C44" s="247" t="s">
        <v>1051</v>
      </c>
      <c r="D44" s="248" t="s">
        <v>241</v>
      </c>
      <c r="E44" s="245" t="s">
        <v>242</v>
      </c>
      <c r="F44" s="249">
        <v>14.6</v>
      </c>
      <c r="G44" s="253" t="s">
        <v>243</v>
      </c>
      <c r="H44" s="254">
        <v>12</v>
      </c>
    </row>
    <row r="45" spans="1:8" s="237" customFormat="1" ht="15.75" customHeight="1">
      <c r="A45" s="246" t="s">
        <v>351</v>
      </c>
      <c r="B45" s="48" t="s">
        <v>1052</v>
      </c>
      <c r="C45" s="247" t="s">
        <v>1053</v>
      </c>
      <c r="D45" s="248" t="s">
        <v>241</v>
      </c>
      <c r="E45" s="245" t="s">
        <v>242</v>
      </c>
      <c r="F45" s="249">
        <v>2.6</v>
      </c>
      <c r="G45" s="253" t="s">
        <v>243</v>
      </c>
      <c r="H45" s="254">
        <v>2</v>
      </c>
    </row>
    <row r="46" spans="1:8" s="237" customFormat="1" ht="15.75" customHeight="1">
      <c r="A46" s="246" t="s">
        <v>354</v>
      </c>
      <c r="B46" s="48" t="s">
        <v>561</v>
      </c>
      <c r="C46" s="247" t="s">
        <v>1054</v>
      </c>
      <c r="D46" s="248" t="s">
        <v>241</v>
      </c>
      <c r="E46" s="245" t="s">
        <v>242</v>
      </c>
      <c r="F46" s="249">
        <v>15.7</v>
      </c>
      <c r="G46" s="253" t="s">
        <v>243</v>
      </c>
      <c r="H46" s="254">
        <v>12</v>
      </c>
    </row>
    <row r="47" spans="1:8" s="237" customFormat="1" ht="15.75" customHeight="1">
      <c r="A47" s="246" t="s">
        <v>357</v>
      </c>
      <c r="B47" s="48" t="s">
        <v>1055</v>
      </c>
      <c r="C47" s="247" t="s">
        <v>1056</v>
      </c>
      <c r="D47" s="248" t="s">
        <v>241</v>
      </c>
      <c r="E47" s="245" t="s">
        <v>242</v>
      </c>
      <c r="F47" s="249">
        <v>6.6</v>
      </c>
      <c r="G47" s="253" t="s">
        <v>243</v>
      </c>
      <c r="H47" s="254">
        <v>4</v>
      </c>
    </row>
    <row r="48" spans="1:8" s="237" customFormat="1" ht="15.75" customHeight="1">
      <c r="A48" s="246" t="s">
        <v>360</v>
      </c>
      <c r="B48" s="48" t="s">
        <v>558</v>
      </c>
      <c r="C48" s="247" t="s">
        <v>1057</v>
      </c>
      <c r="D48" s="248" t="s">
        <v>241</v>
      </c>
      <c r="E48" s="245" t="s">
        <v>242</v>
      </c>
      <c r="F48" s="249">
        <v>1.4</v>
      </c>
      <c r="G48" s="253" t="s">
        <v>243</v>
      </c>
      <c r="H48" s="254">
        <v>3</v>
      </c>
    </row>
    <row r="49" spans="1:8" s="237" customFormat="1" ht="15.75" customHeight="1">
      <c r="A49" s="246" t="s">
        <v>363</v>
      </c>
      <c r="B49" s="48" t="s">
        <v>355</v>
      </c>
      <c r="C49" s="247" t="s">
        <v>1058</v>
      </c>
      <c r="D49" s="248" t="s">
        <v>241</v>
      </c>
      <c r="E49" s="245" t="s">
        <v>242</v>
      </c>
      <c r="F49" s="249">
        <v>0.31</v>
      </c>
      <c r="G49" s="253" t="s">
        <v>243</v>
      </c>
      <c r="H49" s="254">
        <v>8</v>
      </c>
    </row>
    <row r="50" spans="1:8" s="237" customFormat="1" ht="15.75" customHeight="1">
      <c r="A50" s="246" t="s">
        <v>365</v>
      </c>
      <c r="B50" s="48" t="s">
        <v>355</v>
      </c>
      <c r="C50" s="247" t="s">
        <v>1059</v>
      </c>
      <c r="D50" s="248" t="s">
        <v>241</v>
      </c>
      <c r="E50" s="245" t="s">
        <v>242</v>
      </c>
      <c r="F50" s="249">
        <v>0.55000000000000004</v>
      </c>
      <c r="G50" s="253" t="s">
        <v>243</v>
      </c>
      <c r="H50" s="254">
        <v>1</v>
      </c>
    </row>
    <row r="51" spans="1:8" s="237" customFormat="1" ht="15.75" customHeight="1">
      <c r="A51" s="246" t="s">
        <v>367</v>
      </c>
      <c r="B51" s="48" t="s">
        <v>1060</v>
      </c>
      <c r="C51" s="247" t="s">
        <v>1061</v>
      </c>
      <c r="D51" s="248" t="s">
        <v>247</v>
      </c>
      <c r="E51" s="245" t="s">
        <v>242</v>
      </c>
      <c r="F51" s="249">
        <v>167.9</v>
      </c>
      <c r="G51" s="253" t="s">
        <v>243</v>
      </c>
      <c r="H51" s="254">
        <v>5</v>
      </c>
    </row>
    <row r="52" spans="1:8" s="237" customFormat="1" ht="15.75" customHeight="1">
      <c r="A52" s="246" t="s">
        <v>369</v>
      </c>
      <c r="B52" s="48" t="s">
        <v>734</v>
      </c>
      <c r="C52" s="247" t="s">
        <v>1062</v>
      </c>
      <c r="D52" s="248" t="s">
        <v>241</v>
      </c>
      <c r="E52" s="245" t="s">
        <v>242</v>
      </c>
      <c r="F52" s="249">
        <v>2.2000000000000002</v>
      </c>
      <c r="G52" s="253" t="s">
        <v>243</v>
      </c>
      <c r="H52" s="254">
        <v>5</v>
      </c>
    </row>
    <row r="53" spans="1:8" s="237" customFormat="1" ht="15.75" customHeight="1">
      <c r="A53" s="246" t="s">
        <v>372</v>
      </c>
      <c r="B53" s="48" t="s">
        <v>1063</v>
      </c>
      <c r="C53" s="247" t="s">
        <v>1064</v>
      </c>
      <c r="D53" s="248" t="s">
        <v>241</v>
      </c>
      <c r="E53" s="245" t="s">
        <v>242</v>
      </c>
      <c r="F53" s="249">
        <v>1</v>
      </c>
      <c r="G53" s="253" t="s">
        <v>243</v>
      </c>
      <c r="H53" s="254">
        <v>40</v>
      </c>
    </row>
    <row r="54" spans="1:8" s="237" customFormat="1" ht="15.75" customHeight="1">
      <c r="A54" s="246" t="s">
        <v>374</v>
      </c>
      <c r="B54" s="48" t="s">
        <v>338</v>
      </c>
      <c r="C54" s="247" t="s">
        <v>1065</v>
      </c>
      <c r="D54" s="248" t="s">
        <v>241</v>
      </c>
      <c r="E54" s="245" t="s">
        <v>242</v>
      </c>
      <c r="F54" s="249">
        <v>1.2</v>
      </c>
      <c r="G54" s="253" t="s">
        <v>243</v>
      </c>
      <c r="H54" s="254">
        <v>6</v>
      </c>
    </row>
    <row r="55" spans="1:8" s="237" customFormat="1" ht="15.75" customHeight="1">
      <c r="A55" s="246" t="s">
        <v>376</v>
      </c>
      <c r="B55" s="48" t="s">
        <v>1066</v>
      </c>
      <c r="C55" s="247" t="s">
        <v>1067</v>
      </c>
      <c r="D55" s="248" t="s">
        <v>241</v>
      </c>
      <c r="E55" s="245" t="s">
        <v>242</v>
      </c>
      <c r="F55" s="249">
        <v>4.2</v>
      </c>
      <c r="G55" s="253" t="s">
        <v>243</v>
      </c>
      <c r="H55" s="254">
        <v>5</v>
      </c>
    </row>
    <row r="56" spans="1:8" s="237" customFormat="1" ht="15.75" customHeight="1">
      <c r="A56" s="246" t="s">
        <v>379</v>
      </c>
      <c r="B56" s="48" t="s">
        <v>1063</v>
      </c>
      <c r="C56" s="247" t="s">
        <v>1068</v>
      </c>
      <c r="D56" s="248" t="s">
        <v>241</v>
      </c>
      <c r="E56" s="245" t="s">
        <v>242</v>
      </c>
      <c r="F56" s="249">
        <v>0.7</v>
      </c>
      <c r="G56" s="253" t="s">
        <v>243</v>
      </c>
      <c r="H56" s="254">
        <v>5</v>
      </c>
    </row>
    <row r="57" spans="1:8" s="237" customFormat="1" ht="15.75" customHeight="1">
      <c r="A57" s="246" t="s">
        <v>381</v>
      </c>
      <c r="B57" s="48" t="s">
        <v>1069</v>
      </c>
      <c r="C57" s="247" t="s">
        <v>1070</v>
      </c>
      <c r="D57" s="248" t="s">
        <v>241</v>
      </c>
      <c r="E57" s="245" t="s">
        <v>242</v>
      </c>
      <c r="F57" s="249">
        <v>1.5</v>
      </c>
      <c r="G57" s="253" t="s">
        <v>243</v>
      </c>
      <c r="H57" s="254">
        <v>10</v>
      </c>
    </row>
    <row r="58" spans="1:8" s="237" customFormat="1" ht="15.75" customHeight="1">
      <c r="A58" s="246" t="s">
        <v>383</v>
      </c>
      <c r="B58" s="48" t="s">
        <v>1063</v>
      </c>
      <c r="C58" s="247" t="s">
        <v>1071</v>
      </c>
      <c r="D58" s="248" t="s">
        <v>241</v>
      </c>
      <c r="E58" s="245" t="s">
        <v>242</v>
      </c>
      <c r="F58" s="249">
        <v>1.2</v>
      </c>
      <c r="G58" s="253" t="s">
        <v>243</v>
      </c>
      <c r="H58" s="254">
        <v>2</v>
      </c>
    </row>
    <row r="59" spans="1:8" s="237" customFormat="1" ht="15.75" customHeight="1">
      <c r="A59" s="246" t="s">
        <v>386</v>
      </c>
      <c r="B59" s="48" t="s">
        <v>1072</v>
      </c>
      <c r="C59" s="247" t="s">
        <v>1073</v>
      </c>
      <c r="D59" s="248" t="s">
        <v>241</v>
      </c>
      <c r="E59" s="245" t="s">
        <v>242</v>
      </c>
      <c r="F59" s="249">
        <v>1.4</v>
      </c>
      <c r="G59" s="253" t="s">
        <v>243</v>
      </c>
      <c r="H59" s="254">
        <v>5</v>
      </c>
    </row>
    <row r="60" spans="1:8" s="237" customFormat="1" ht="15.75" customHeight="1">
      <c r="A60" s="246" t="s">
        <v>388</v>
      </c>
      <c r="B60" s="48" t="s">
        <v>1074</v>
      </c>
      <c r="C60" s="247" t="s">
        <v>1075</v>
      </c>
      <c r="D60" s="248" t="s">
        <v>241</v>
      </c>
      <c r="E60" s="245" t="s">
        <v>242</v>
      </c>
      <c r="F60" s="249">
        <v>1.1000000000000001</v>
      </c>
      <c r="G60" s="253" t="s">
        <v>243</v>
      </c>
      <c r="H60" s="254">
        <v>2</v>
      </c>
    </row>
    <row r="61" spans="1:8" s="237" customFormat="1" ht="15.75" customHeight="1">
      <c r="A61" s="246" t="s">
        <v>391</v>
      </c>
      <c r="B61" s="48" t="s">
        <v>1076</v>
      </c>
      <c r="C61" s="247" t="s">
        <v>1077</v>
      </c>
      <c r="D61" s="248" t="s">
        <v>241</v>
      </c>
      <c r="E61" s="245" t="s">
        <v>242</v>
      </c>
      <c r="F61" s="249">
        <v>0.70499999999999996</v>
      </c>
      <c r="G61" s="253" t="s">
        <v>243</v>
      </c>
      <c r="H61" s="254">
        <v>24</v>
      </c>
    </row>
    <row r="62" spans="1:8" s="237" customFormat="1" ht="15.75" customHeight="1">
      <c r="A62" s="246" t="s">
        <v>393</v>
      </c>
      <c r="B62" s="48" t="s">
        <v>249</v>
      </c>
      <c r="C62" s="247" t="s">
        <v>1078</v>
      </c>
      <c r="D62" s="248" t="s">
        <v>241</v>
      </c>
      <c r="E62" s="245" t="s">
        <v>242</v>
      </c>
      <c r="F62" s="249">
        <v>17.2</v>
      </c>
      <c r="G62" s="253" t="s">
        <v>243</v>
      </c>
      <c r="H62" s="254">
        <v>6</v>
      </c>
    </row>
    <row r="63" spans="1:8" s="237" customFormat="1" ht="15.75" customHeight="1">
      <c r="A63" s="246" t="s">
        <v>396</v>
      </c>
      <c r="B63" s="48" t="s">
        <v>1079</v>
      </c>
      <c r="C63" s="247" t="s">
        <v>1080</v>
      </c>
      <c r="D63" s="248" t="s">
        <v>247</v>
      </c>
      <c r="E63" s="245" t="s">
        <v>242</v>
      </c>
      <c r="F63" s="249">
        <v>64.7</v>
      </c>
      <c r="G63" s="253" t="s">
        <v>243</v>
      </c>
      <c r="H63" s="254">
        <v>2</v>
      </c>
    </row>
    <row r="64" spans="1:8" s="237" customFormat="1" ht="15.75" customHeight="1">
      <c r="A64" s="246" t="s">
        <v>399</v>
      </c>
      <c r="B64" s="48" t="s">
        <v>346</v>
      </c>
      <c r="C64" s="247" t="s">
        <v>1081</v>
      </c>
      <c r="D64" s="248" t="s">
        <v>241</v>
      </c>
      <c r="E64" s="245" t="s">
        <v>242</v>
      </c>
      <c r="F64" s="249">
        <v>30.8</v>
      </c>
      <c r="G64" s="253" t="s">
        <v>243</v>
      </c>
      <c r="H64" s="254">
        <v>4</v>
      </c>
    </row>
    <row r="65" spans="1:8" s="237" customFormat="1" ht="15.75" customHeight="1">
      <c r="A65" s="346" t="s">
        <v>223</v>
      </c>
      <c r="B65" s="347"/>
      <c r="C65" s="255"/>
      <c r="D65" s="45"/>
      <c r="E65" s="46"/>
      <c r="F65" s="249">
        <f>SUM(F6:F64)</f>
        <v>650.38000000000034</v>
      </c>
      <c r="G65" s="45"/>
      <c r="H65" s="256">
        <f>SUM(H6:H64)</f>
        <v>504</v>
      </c>
    </row>
    <row r="66" spans="1:8" ht="15.75" customHeight="1">
      <c r="A66" s="154"/>
      <c r="B66" s="79"/>
      <c r="C66" s="79"/>
      <c r="D66" s="79"/>
      <c r="E66" s="78"/>
      <c r="F66" s="233"/>
      <c r="G66" s="79"/>
      <c r="H66" s="80"/>
    </row>
    <row r="67" spans="1:8" ht="15.75" customHeight="1">
      <c r="A67" s="154"/>
      <c r="B67" s="79"/>
      <c r="C67" s="79"/>
      <c r="D67" s="79"/>
      <c r="E67" s="78"/>
      <c r="F67" s="233"/>
      <c r="G67" s="79"/>
      <c r="H67" s="80"/>
    </row>
    <row r="68" spans="1:8" ht="15.75" customHeight="1">
      <c r="A68" s="154"/>
      <c r="B68" s="79"/>
      <c r="C68" s="79"/>
      <c r="D68" s="79"/>
      <c r="E68" s="78"/>
      <c r="F68" s="233"/>
      <c r="G68" s="79"/>
      <c r="H68" s="80"/>
    </row>
    <row r="69" spans="1:8" ht="15.75" customHeight="1">
      <c r="A69" s="154"/>
      <c r="B69" s="79"/>
      <c r="C69" s="79"/>
      <c r="D69" s="79"/>
      <c r="E69" s="78"/>
      <c r="F69" s="233"/>
      <c r="G69" s="79"/>
      <c r="H69" s="80"/>
    </row>
    <row r="70" spans="1:8" ht="15.75" customHeight="1">
      <c r="A70" s="154"/>
      <c r="B70" s="79"/>
      <c r="C70" s="79"/>
      <c r="D70" s="79"/>
      <c r="E70" s="78"/>
      <c r="F70" s="233"/>
      <c r="G70" s="79"/>
      <c r="H70" s="80"/>
    </row>
    <row r="71" spans="1:8" ht="15.75" customHeight="1">
      <c r="A71" s="154"/>
      <c r="B71" s="79"/>
      <c r="C71" s="79"/>
      <c r="D71" s="79"/>
      <c r="E71" s="78"/>
      <c r="F71" s="233"/>
      <c r="G71" s="79"/>
      <c r="H71" s="80"/>
    </row>
    <row r="72" spans="1:8" ht="15.75" customHeight="1">
      <c r="A72" s="154"/>
      <c r="B72" s="79"/>
      <c r="C72" s="79"/>
      <c r="D72" s="79"/>
      <c r="E72" s="78"/>
      <c r="F72" s="233"/>
      <c r="G72" s="79"/>
      <c r="H72" s="80"/>
    </row>
    <row r="73" spans="1:8" ht="15.75" customHeight="1">
      <c r="A73" s="154"/>
      <c r="B73" s="79"/>
      <c r="C73" s="79"/>
      <c r="D73" s="79"/>
      <c r="E73" s="78"/>
      <c r="F73" s="233"/>
      <c r="G73" s="79"/>
      <c r="H73" s="80"/>
    </row>
    <row r="74" spans="1:8" ht="15.75" customHeight="1">
      <c r="A74" s="154"/>
      <c r="B74" s="79"/>
      <c r="C74" s="79"/>
      <c r="D74" s="79"/>
      <c r="E74" s="78"/>
      <c r="F74" s="233"/>
      <c r="G74" s="79"/>
      <c r="H74" s="80"/>
    </row>
    <row r="75" spans="1:8" ht="15.75" customHeight="1">
      <c r="A75" s="154"/>
      <c r="B75" s="79"/>
      <c r="C75" s="79"/>
      <c r="D75" s="79"/>
      <c r="E75" s="78"/>
      <c r="F75" s="233"/>
      <c r="G75" s="79"/>
      <c r="H75" s="80"/>
    </row>
    <row r="76" spans="1:8" ht="15.75" customHeight="1">
      <c r="A76" s="154"/>
      <c r="B76" s="79"/>
      <c r="C76" s="79"/>
      <c r="D76" s="79"/>
      <c r="E76" s="78"/>
      <c r="F76" s="233"/>
      <c r="G76" s="79"/>
      <c r="H76" s="80"/>
    </row>
    <row r="77" spans="1:8" ht="15.75" customHeight="1">
      <c r="A77" s="154"/>
      <c r="B77" s="79"/>
      <c r="C77" s="79"/>
      <c r="D77" s="79"/>
      <c r="E77" s="78"/>
      <c r="F77" s="233"/>
      <c r="G77" s="79"/>
      <c r="H77" s="80"/>
    </row>
    <row r="78" spans="1:8" ht="15.75" customHeight="1">
      <c r="A78" s="154"/>
      <c r="B78" s="79"/>
      <c r="C78" s="79"/>
      <c r="D78" s="79"/>
      <c r="E78" s="78"/>
      <c r="F78" s="233"/>
      <c r="G78" s="79"/>
      <c r="H78" s="80"/>
    </row>
    <row r="79" spans="1:8" ht="15.75" customHeight="1">
      <c r="A79" s="154"/>
      <c r="B79" s="79"/>
      <c r="C79" s="79"/>
      <c r="D79" s="79"/>
      <c r="E79" s="78"/>
      <c r="F79" s="233"/>
      <c r="G79" s="79"/>
      <c r="H79" s="80"/>
    </row>
    <row r="80" spans="1:8" ht="15.75" customHeight="1">
      <c r="A80" s="154"/>
      <c r="B80" s="79"/>
      <c r="C80" s="79"/>
      <c r="D80" s="79"/>
      <c r="E80" s="78"/>
      <c r="F80" s="233"/>
      <c r="G80" s="79"/>
      <c r="H80" s="80"/>
    </row>
    <row r="81" spans="1:8" ht="15.75" customHeight="1">
      <c r="A81" s="154"/>
      <c r="B81" s="79"/>
      <c r="C81" s="79"/>
      <c r="D81" s="79"/>
      <c r="E81" s="78"/>
      <c r="F81" s="233"/>
      <c r="G81" s="79"/>
      <c r="H81" s="80"/>
    </row>
    <row r="82" spans="1:8" ht="15.75" customHeight="1">
      <c r="A82" s="154"/>
      <c r="B82" s="79"/>
      <c r="C82" s="79"/>
      <c r="D82" s="79"/>
      <c r="E82" s="78"/>
      <c r="F82" s="233"/>
      <c r="G82" s="79"/>
      <c r="H82" s="80"/>
    </row>
    <row r="83" spans="1:8" ht="15.75" customHeight="1">
      <c r="A83" s="154"/>
      <c r="B83" s="79"/>
      <c r="C83" s="79"/>
      <c r="D83" s="79"/>
      <c r="E83" s="78"/>
      <c r="F83" s="233"/>
      <c r="G83" s="79"/>
      <c r="H83" s="80"/>
    </row>
    <row r="84" spans="1:8" ht="15.75" customHeight="1">
      <c r="A84" s="154"/>
      <c r="B84" s="79"/>
      <c r="C84" s="79"/>
      <c r="D84" s="79"/>
      <c r="E84" s="78"/>
      <c r="F84" s="233"/>
      <c r="G84" s="79"/>
      <c r="H84" s="80"/>
    </row>
    <row r="85" spans="1:8" ht="15.75" customHeight="1">
      <c r="A85" s="154"/>
      <c r="B85" s="79"/>
      <c r="C85" s="79"/>
      <c r="D85" s="79"/>
      <c r="E85" s="78"/>
      <c r="F85" s="233"/>
      <c r="G85" s="79"/>
      <c r="H85" s="80"/>
    </row>
    <row r="86" spans="1:8" ht="15.75" customHeight="1">
      <c r="A86" s="154"/>
      <c r="B86" s="79"/>
      <c r="C86" s="79"/>
      <c r="D86" s="79"/>
      <c r="E86" s="78"/>
      <c r="F86" s="233"/>
      <c r="G86" s="79"/>
      <c r="H86" s="80"/>
    </row>
    <row r="87" spans="1:8" ht="15.75" customHeight="1">
      <c r="A87" s="154"/>
      <c r="B87" s="79"/>
      <c r="C87" s="79"/>
      <c r="D87" s="79"/>
      <c r="E87" s="78"/>
      <c r="F87" s="233"/>
      <c r="G87" s="79"/>
      <c r="H87" s="80"/>
    </row>
  </sheetData>
  <mergeCells count="10">
    <mergeCell ref="A65:B65"/>
    <mergeCell ref="A4:A5"/>
    <mergeCell ref="B4:B5"/>
    <mergeCell ref="A1:H1"/>
    <mergeCell ref="C4:C5"/>
    <mergeCell ref="D4:D5"/>
    <mergeCell ref="E4:E5"/>
    <mergeCell ref="F4:F5"/>
    <mergeCell ref="G4:G5"/>
    <mergeCell ref="H4:H5"/>
  </mergeCells>
  <phoneticPr fontId="21" type="noConversion"/>
  <printOptions horizontalCentered="1"/>
  <pageMargins left="0.74803149606299202" right="0.74803149606299202" top="0.78740157480314998" bottom="0.59055118110236204" header="1.25" footer="0.511811023622047"/>
  <pageSetup paperSize="9" fitToHeight="0" orientation="landscape" blackAndWhite="1" useFirstPageNumber="1"/>
  <headerFooter scaleWithDoc="0">
    <oddHeader>&amp;R&amp;"宋体,常规"&amp;10第&amp;"Arial Narrow,常规"&amp;P&amp;"宋体,常规"页，共&amp;"Arial Narrow,常规"&amp;N&amp;"宋体,常规"页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K74"/>
  <sheetViews>
    <sheetView workbookViewId="0">
      <pane ySplit="5" topLeftCell="A56" activePane="bottomLeft" state="frozen"/>
      <selection pane="bottomLeft" activeCell="C73" sqref="C73"/>
    </sheetView>
  </sheetViews>
  <sheetFormatPr defaultColWidth="9" defaultRowHeight="15.75"/>
  <cols>
    <col min="1" max="1" width="6" style="11" customWidth="1"/>
    <col min="2" max="2" width="16.875" style="11" customWidth="1"/>
    <col min="3" max="3" width="16.125" style="11" customWidth="1"/>
    <col min="4" max="4" width="7.625" style="15" customWidth="1"/>
    <col min="5" max="5" width="8.125" style="11" customWidth="1"/>
    <col min="6" max="7" width="8" style="11" customWidth="1"/>
    <col min="8" max="8" width="4.75" style="15" customWidth="1"/>
    <col min="9" max="10" width="7.875" style="11" customWidth="1"/>
    <col min="11" max="11" width="9.375" style="11" customWidth="1"/>
    <col min="12" max="12" width="12" style="11" customWidth="1"/>
    <col min="13" max="13" width="9.5" style="16" customWidth="1"/>
    <col min="14" max="14" width="12.375" style="16" customWidth="1"/>
    <col min="15" max="16" width="9" style="16" customWidth="1"/>
    <col min="17" max="17" width="9" style="11" customWidth="1"/>
    <col min="18" max="18" width="12.375" style="11" customWidth="1"/>
    <col min="19" max="19" width="9" style="11" customWidth="1"/>
    <col min="20" max="32" width="9" style="11"/>
    <col min="33" max="224" width="8.625" style="11"/>
    <col min="225" max="245" width="9" style="11"/>
    <col min="246" max="16384" width="9" style="17"/>
  </cols>
  <sheetData>
    <row r="1" spans="1:18" ht="30" customHeight="1">
      <c r="A1" s="340" t="s">
        <v>1082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</row>
    <row r="2" spans="1:18" ht="12" customHeight="1">
      <c r="A2" s="18"/>
      <c r="B2" s="18"/>
      <c r="C2" s="18"/>
      <c r="D2" s="19"/>
      <c r="E2" s="18"/>
      <c r="F2" s="18"/>
      <c r="G2" s="18"/>
      <c r="H2" s="19"/>
      <c r="I2" s="20"/>
      <c r="K2" s="21" t="s">
        <v>822</v>
      </c>
    </row>
    <row r="3" spans="1:18" ht="12" customHeight="1">
      <c r="A3" s="357" t="str">
        <f>[9]债券!A3</f>
        <v>评估基准日：2025年7月31日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</row>
    <row r="4" spans="1:18" s="12" customFormat="1" ht="18" customHeight="1">
      <c r="A4" s="12" t="str">
        <f>[9]其他应收款!A4</f>
        <v>被评估单位名称：中地装张家口探矿机械有限公司</v>
      </c>
      <c r="D4" s="22"/>
      <c r="H4" s="23"/>
      <c r="J4" s="24"/>
      <c r="K4" s="25" t="s">
        <v>1083</v>
      </c>
      <c r="L4" s="24"/>
      <c r="M4" s="358" t="s">
        <v>1084</v>
      </c>
      <c r="N4" s="359"/>
      <c r="O4" s="359"/>
      <c r="P4" s="360"/>
    </row>
    <row r="5" spans="1:18" s="13" customFormat="1" ht="36.75" customHeight="1">
      <c r="A5" s="27" t="s">
        <v>825</v>
      </c>
      <c r="B5" s="27" t="s">
        <v>826</v>
      </c>
      <c r="C5" s="28" t="s">
        <v>227</v>
      </c>
      <c r="D5" s="28" t="s">
        <v>828</v>
      </c>
      <c r="E5" s="28" t="s">
        <v>1085</v>
      </c>
      <c r="F5" s="29" t="s">
        <v>830</v>
      </c>
      <c r="G5" s="28" t="s">
        <v>1086</v>
      </c>
      <c r="H5" s="27" t="s">
        <v>832</v>
      </c>
      <c r="I5" s="28" t="s">
        <v>1087</v>
      </c>
      <c r="J5" s="27" t="s">
        <v>834</v>
      </c>
      <c r="K5" s="27" t="s">
        <v>835</v>
      </c>
      <c r="L5" s="27" t="s">
        <v>836</v>
      </c>
      <c r="M5" s="30" t="s">
        <v>1088</v>
      </c>
      <c r="N5" s="27" t="s">
        <v>1089</v>
      </c>
      <c r="O5" s="27" t="s">
        <v>1090</v>
      </c>
      <c r="P5" s="27" t="s">
        <v>1091</v>
      </c>
      <c r="R5" s="29" t="s">
        <v>841</v>
      </c>
    </row>
    <row r="6" spans="1:18" s="73" customFormat="1" ht="21" customHeight="1">
      <c r="A6" s="84">
        <v>1</v>
      </c>
      <c r="B6" s="67" t="s">
        <v>586</v>
      </c>
      <c r="C6" s="68" t="s">
        <v>1000</v>
      </c>
      <c r="D6" s="69" t="s">
        <v>241</v>
      </c>
      <c r="E6" s="70">
        <v>0.8</v>
      </c>
      <c r="F6" s="156">
        <v>0.83</v>
      </c>
      <c r="G6" s="65" t="s">
        <v>242</v>
      </c>
      <c r="H6" s="71" t="s">
        <v>243</v>
      </c>
      <c r="I6" s="105">
        <v>4</v>
      </c>
      <c r="J6" s="105">
        <v>4</v>
      </c>
      <c r="K6" s="114"/>
      <c r="L6" s="68" t="s">
        <v>1000</v>
      </c>
      <c r="M6" s="88" t="s">
        <v>241</v>
      </c>
      <c r="Q6" s="73">
        <f t="shared" ref="Q6:Q64" si="0">E6*I6</f>
        <v>3.2</v>
      </c>
      <c r="R6" s="73">
        <f t="shared" ref="R6:R64" si="1">F6*J6</f>
        <v>3.32</v>
      </c>
    </row>
    <row r="7" spans="1:18" s="73" customFormat="1" ht="21" customHeight="1">
      <c r="A7" s="84">
        <v>2</v>
      </c>
      <c r="B7" s="67" t="s">
        <v>796</v>
      </c>
      <c r="C7" s="68" t="s">
        <v>1001</v>
      </c>
      <c r="D7" s="69" t="s">
        <v>241</v>
      </c>
      <c r="E7" s="70">
        <v>0.9</v>
      </c>
      <c r="F7" s="70">
        <v>0.9</v>
      </c>
      <c r="G7" s="65" t="s">
        <v>242</v>
      </c>
      <c r="H7" s="71" t="s">
        <v>243</v>
      </c>
      <c r="I7" s="72">
        <v>20</v>
      </c>
      <c r="J7" s="72">
        <v>20</v>
      </c>
      <c r="K7" s="85"/>
      <c r="L7" s="68" t="s">
        <v>1001</v>
      </c>
      <c r="M7" s="88" t="s">
        <v>241</v>
      </c>
      <c r="N7" s="88"/>
      <c r="Q7" s="73">
        <f t="shared" si="0"/>
        <v>18</v>
      </c>
      <c r="R7" s="73">
        <f t="shared" si="1"/>
        <v>18</v>
      </c>
    </row>
    <row r="8" spans="1:18" s="73" customFormat="1" ht="21" customHeight="1">
      <c r="A8" s="84">
        <v>3</v>
      </c>
      <c r="B8" s="67" t="s">
        <v>417</v>
      </c>
      <c r="C8" s="68" t="s">
        <v>1002</v>
      </c>
      <c r="D8" s="69" t="s">
        <v>241</v>
      </c>
      <c r="E8" s="70">
        <v>1</v>
      </c>
      <c r="F8" s="89">
        <v>1.01</v>
      </c>
      <c r="G8" s="65" t="s">
        <v>242</v>
      </c>
      <c r="H8" s="71" t="s">
        <v>243</v>
      </c>
      <c r="I8" s="72">
        <v>12</v>
      </c>
      <c r="J8" s="72">
        <v>12</v>
      </c>
      <c r="K8" s="85"/>
      <c r="L8" s="68" t="s">
        <v>1002</v>
      </c>
      <c r="M8" s="88" t="s">
        <v>241</v>
      </c>
      <c r="Q8" s="73">
        <f t="shared" si="0"/>
        <v>12</v>
      </c>
      <c r="R8" s="73">
        <f t="shared" si="1"/>
        <v>12.12</v>
      </c>
    </row>
    <row r="9" spans="1:18" s="73" customFormat="1" ht="21" customHeight="1">
      <c r="A9" s="84">
        <v>4</v>
      </c>
      <c r="B9" s="67" t="s">
        <v>793</v>
      </c>
      <c r="C9" s="68" t="s">
        <v>1003</v>
      </c>
      <c r="D9" s="69" t="s">
        <v>241</v>
      </c>
      <c r="E9" s="70">
        <v>0.02</v>
      </c>
      <c r="F9" s="157">
        <v>3.5000000000000003E-2</v>
      </c>
      <c r="G9" s="65" t="s">
        <v>242</v>
      </c>
      <c r="H9" s="71" t="s">
        <v>243</v>
      </c>
      <c r="I9" s="72">
        <v>4</v>
      </c>
      <c r="J9" s="72">
        <v>4</v>
      </c>
      <c r="K9" s="85"/>
      <c r="L9" s="68" t="s">
        <v>1003</v>
      </c>
      <c r="M9" s="88" t="s">
        <v>241</v>
      </c>
      <c r="Q9" s="73">
        <f t="shared" si="0"/>
        <v>0.08</v>
      </c>
      <c r="R9" s="73">
        <f t="shared" si="1"/>
        <v>0.14000000000000001</v>
      </c>
    </row>
    <row r="10" spans="1:18" s="73" customFormat="1" ht="21" customHeight="1">
      <c r="A10" s="84">
        <v>5</v>
      </c>
      <c r="B10" s="67" t="s">
        <v>1004</v>
      </c>
      <c r="C10" s="68" t="s">
        <v>1005</v>
      </c>
      <c r="D10" s="69" t="s">
        <v>241</v>
      </c>
      <c r="E10" s="70">
        <v>10.7</v>
      </c>
      <c r="F10" s="132">
        <v>8.6999999999999993</v>
      </c>
      <c r="G10" s="65" t="s">
        <v>242</v>
      </c>
      <c r="H10" s="71" t="s">
        <v>243</v>
      </c>
      <c r="I10" s="72">
        <v>4</v>
      </c>
      <c r="J10" s="72">
        <v>4</v>
      </c>
      <c r="K10" s="85"/>
      <c r="L10" s="68" t="s">
        <v>1005</v>
      </c>
      <c r="M10" s="88" t="s">
        <v>241</v>
      </c>
      <c r="Q10" s="73">
        <f t="shared" si="0"/>
        <v>42.8</v>
      </c>
      <c r="R10" s="73">
        <f t="shared" si="1"/>
        <v>34.799999999999997</v>
      </c>
    </row>
    <row r="11" spans="1:18" s="73" customFormat="1" ht="21" customHeight="1">
      <c r="A11" s="84">
        <v>6</v>
      </c>
      <c r="B11" s="67" t="s">
        <v>327</v>
      </c>
      <c r="C11" s="68" t="s">
        <v>1006</v>
      </c>
      <c r="D11" s="69" t="s">
        <v>241</v>
      </c>
      <c r="E11" s="70">
        <v>2.7</v>
      </c>
      <c r="F11" s="70">
        <v>2.7</v>
      </c>
      <c r="G11" s="65" t="s">
        <v>242</v>
      </c>
      <c r="H11" s="71" t="s">
        <v>243</v>
      </c>
      <c r="I11" s="72">
        <v>9</v>
      </c>
      <c r="J11" s="72">
        <v>9</v>
      </c>
      <c r="K11" s="85"/>
      <c r="L11" s="68" t="s">
        <v>1006</v>
      </c>
      <c r="M11" s="88" t="s">
        <v>241</v>
      </c>
      <c r="Q11" s="73">
        <f t="shared" si="0"/>
        <v>24.3</v>
      </c>
      <c r="R11" s="73">
        <f t="shared" si="1"/>
        <v>24.3</v>
      </c>
    </row>
    <row r="12" spans="1:18" s="73" customFormat="1" ht="21" customHeight="1">
      <c r="A12" s="84">
        <v>7</v>
      </c>
      <c r="B12" s="67" t="s">
        <v>316</v>
      </c>
      <c r="C12" s="68" t="s">
        <v>1007</v>
      </c>
      <c r="D12" s="69" t="s">
        <v>241</v>
      </c>
      <c r="E12" s="70">
        <v>1.9</v>
      </c>
      <c r="F12" s="157">
        <v>5.0000000000000001E-3</v>
      </c>
      <c r="G12" s="65" t="s">
        <v>242</v>
      </c>
      <c r="H12" s="71" t="s">
        <v>243</v>
      </c>
      <c r="I12" s="72">
        <v>3</v>
      </c>
      <c r="J12" s="72">
        <v>3</v>
      </c>
      <c r="K12" s="85"/>
      <c r="L12" s="68" t="s">
        <v>1007</v>
      </c>
      <c r="M12" s="88" t="s">
        <v>241</v>
      </c>
      <c r="Q12" s="73">
        <f t="shared" si="0"/>
        <v>5.7</v>
      </c>
      <c r="R12" s="158">
        <f t="shared" si="1"/>
        <v>1.4999999999999999E-2</v>
      </c>
    </row>
    <row r="13" spans="1:18" s="73" customFormat="1" ht="21" customHeight="1">
      <c r="A13" s="84">
        <v>8</v>
      </c>
      <c r="B13" s="67" t="s">
        <v>355</v>
      </c>
      <c r="C13" s="68" t="s">
        <v>1008</v>
      </c>
      <c r="D13" s="69" t="s">
        <v>241</v>
      </c>
      <c r="E13" s="70">
        <v>1.8</v>
      </c>
      <c r="F13" s="70">
        <v>1.8</v>
      </c>
      <c r="G13" s="65" t="s">
        <v>242</v>
      </c>
      <c r="H13" s="71" t="s">
        <v>243</v>
      </c>
      <c r="I13" s="72">
        <v>8</v>
      </c>
      <c r="J13" s="72">
        <v>8</v>
      </c>
      <c r="K13" s="85"/>
      <c r="L13" s="68" t="s">
        <v>1008</v>
      </c>
      <c r="M13" s="88" t="s">
        <v>241</v>
      </c>
      <c r="Q13" s="73">
        <f t="shared" si="0"/>
        <v>14.4</v>
      </c>
      <c r="R13" s="158">
        <f t="shared" si="1"/>
        <v>14.4</v>
      </c>
    </row>
    <row r="14" spans="1:18" s="73" customFormat="1" ht="21" customHeight="1">
      <c r="A14" s="84">
        <v>9</v>
      </c>
      <c r="B14" s="67" t="s">
        <v>1009</v>
      </c>
      <c r="C14" s="68" t="s">
        <v>1010</v>
      </c>
      <c r="D14" s="69" t="s">
        <v>241</v>
      </c>
      <c r="E14" s="70">
        <v>11</v>
      </c>
      <c r="F14" s="70">
        <v>11</v>
      </c>
      <c r="G14" s="65" t="s">
        <v>242</v>
      </c>
      <c r="H14" s="65" t="s">
        <v>243</v>
      </c>
      <c r="I14" s="72">
        <v>12</v>
      </c>
      <c r="J14" s="72">
        <v>12</v>
      </c>
      <c r="K14" s="85"/>
      <c r="L14" s="68" t="s">
        <v>1010</v>
      </c>
      <c r="M14" s="88" t="s">
        <v>241</v>
      </c>
      <c r="O14" s="73">
        <v>1</v>
      </c>
      <c r="Q14" s="73">
        <f t="shared" si="0"/>
        <v>132</v>
      </c>
      <c r="R14" s="158">
        <f t="shared" si="1"/>
        <v>132</v>
      </c>
    </row>
    <row r="15" spans="1:18" s="73" customFormat="1" ht="21" customHeight="1">
      <c r="A15" s="84">
        <v>10</v>
      </c>
      <c r="B15" s="67" t="s">
        <v>1011</v>
      </c>
      <c r="C15" s="68" t="s">
        <v>1012</v>
      </c>
      <c r="D15" s="69" t="s">
        <v>241</v>
      </c>
      <c r="E15" s="70">
        <v>2.2999999999999998</v>
      </c>
      <c r="F15" s="70">
        <v>2.2999999999999998</v>
      </c>
      <c r="G15" s="65" t="s">
        <v>242</v>
      </c>
      <c r="H15" s="86" t="s">
        <v>243</v>
      </c>
      <c r="I15" s="72">
        <v>3</v>
      </c>
      <c r="J15" s="72">
        <v>3</v>
      </c>
      <c r="K15" s="85"/>
      <c r="L15" s="68" t="s">
        <v>1012</v>
      </c>
      <c r="M15" s="88" t="s">
        <v>241</v>
      </c>
      <c r="Q15" s="73">
        <f t="shared" si="0"/>
        <v>6.9</v>
      </c>
      <c r="R15" s="158">
        <f t="shared" si="1"/>
        <v>6.9</v>
      </c>
    </row>
    <row r="16" spans="1:18" s="73" customFormat="1" ht="21" customHeight="1">
      <c r="A16" s="84">
        <v>11</v>
      </c>
      <c r="B16" s="67" t="s">
        <v>1013</v>
      </c>
      <c r="C16" s="68" t="s">
        <v>1014</v>
      </c>
      <c r="D16" s="69" t="s">
        <v>241</v>
      </c>
      <c r="E16" s="70">
        <v>12.9</v>
      </c>
      <c r="F16" s="70">
        <v>12.9</v>
      </c>
      <c r="G16" s="65" t="s">
        <v>242</v>
      </c>
      <c r="H16" s="86" t="s">
        <v>243</v>
      </c>
      <c r="I16" s="72">
        <v>10</v>
      </c>
      <c r="J16" s="72">
        <v>10</v>
      </c>
      <c r="K16" s="85"/>
      <c r="L16" s="68" t="s">
        <v>1014</v>
      </c>
      <c r="M16" s="88" t="s">
        <v>241</v>
      </c>
      <c r="O16" s="73">
        <v>2</v>
      </c>
      <c r="Q16" s="73">
        <f t="shared" si="0"/>
        <v>129</v>
      </c>
      <c r="R16" s="158">
        <f t="shared" si="1"/>
        <v>129</v>
      </c>
    </row>
    <row r="17" spans="1:18" s="73" customFormat="1" ht="21" customHeight="1">
      <c r="A17" s="84">
        <v>12</v>
      </c>
      <c r="B17" s="67" t="s">
        <v>1015</v>
      </c>
      <c r="C17" s="68" t="s">
        <v>1016</v>
      </c>
      <c r="D17" s="69" t="s">
        <v>241</v>
      </c>
      <c r="E17" s="70">
        <v>0.6</v>
      </c>
      <c r="F17" s="157">
        <v>0.59499999999999997</v>
      </c>
      <c r="G17" s="65" t="s">
        <v>242</v>
      </c>
      <c r="H17" s="86" t="s">
        <v>243</v>
      </c>
      <c r="I17" s="72">
        <v>3</v>
      </c>
      <c r="J17" s="72">
        <v>3</v>
      </c>
      <c r="K17" s="85"/>
      <c r="L17" s="68" t="s">
        <v>1016</v>
      </c>
      <c r="M17" s="88" t="s">
        <v>241</v>
      </c>
      <c r="Q17" s="73">
        <f t="shared" si="0"/>
        <v>1.8</v>
      </c>
      <c r="R17" s="158">
        <f t="shared" si="1"/>
        <v>1.7849999999999999</v>
      </c>
    </row>
    <row r="18" spans="1:18" s="73" customFormat="1" ht="21" customHeight="1">
      <c r="A18" s="84">
        <v>13</v>
      </c>
      <c r="B18" s="67" t="s">
        <v>1017</v>
      </c>
      <c r="C18" s="68" t="s">
        <v>1018</v>
      </c>
      <c r="D18" s="69" t="s">
        <v>241</v>
      </c>
      <c r="E18" s="70">
        <v>26</v>
      </c>
      <c r="F18" s="89">
        <v>25.9</v>
      </c>
      <c r="G18" s="65" t="s">
        <v>242</v>
      </c>
      <c r="H18" s="86" t="s">
        <v>243</v>
      </c>
      <c r="I18" s="72">
        <v>7</v>
      </c>
      <c r="J18" s="72">
        <v>7</v>
      </c>
      <c r="K18" s="69"/>
      <c r="L18" s="68" t="s">
        <v>1018</v>
      </c>
      <c r="M18" s="88" t="s">
        <v>241</v>
      </c>
      <c r="O18" s="73">
        <v>3</v>
      </c>
      <c r="Q18" s="73">
        <f t="shared" si="0"/>
        <v>182</v>
      </c>
      <c r="R18" s="158">
        <f t="shared" si="1"/>
        <v>181.3</v>
      </c>
    </row>
    <row r="19" spans="1:18" s="73" customFormat="1" ht="21" customHeight="1">
      <c r="A19" s="84">
        <v>14</v>
      </c>
      <c r="B19" s="67" t="s">
        <v>355</v>
      </c>
      <c r="C19" s="68" t="s">
        <v>1019</v>
      </c>
      <c r="D19" s="69" t="s">
        <v>241</v>
      </c>
      <c r="E19" s="70">
        <v>0.9</v>
      </c>
      <c r="F19" s="159">
        <v>0.85499999999999998</v>
      </c>
      <c r="G19" s="65" t="s">
        <v>242</v>
      </c>
      <c r="H19" s="86" t="s">
        <v>243</v>
      </c>
      <c r="I19" s="72">
        <v>3</v>
      </c>
      <c r="J19" s="72">
        <v>3</v>
      </c>
      <c r="K19" s="85"/>
      <c r="L19" s="68" t="s">
        <v>1019</v>
      </c>
      <c r="M19" s="88" t="s">
        <v>241</v>
      </c>
      <c r="Q19" s="73">
        <f t="shared" si="0"/>
        <v>2.7</v>
      </c>
      <c r="R19" s="158">
        <f t="shared" si="1"/>
        <v>2.5649999999999999</v>
      </c>
    </row>
    <row r="20" spans="1:18" s="73" customFormat="1" ht="21" customHeight="1">
      <c r="A20" s="84">
        <v>15</v>
      </c>
      <c r="B20" s="67" t="s">
        <v>355</v>
      </c>
      <c r="C20" s="68" t="s">
        <v>1020</v>
      </c>
      <c r="D20" s="69" t="s">
        <v>241</v>
      </c>
      <c r="E20" s="70">
        <v>0.1</v>
      </c>
      <c r="F20" s="89">
        <v>0.12</v>
      </c>
      <c r="G20" s="65" t="s">
        <v>242</v>
      </c>
      <c r="H20" s="86" t="s">
        <v>243</v>
      </c>
      <c r="I20" s="72">
        <v>6</v>
      </c>
      <c r="J20" s="72">
        <v>6</v>
      </c>
      <c r="K20" s="85"/>
      <c r="L20" s="68" t="s">
        <v>1020</v>
      </c>
      <c r="M20" s="88" t="s">
        <v>241</v>
      </c>
      <c r="Q20" s="73">
        <f t="shared" si="0"/>
        <v>0.6</v>
      </c>
      <c r="R20" s="158">
        <f t="shared" si="1"/>
        <v>0.72</v>
      </c>
    </row>
    <row r="21" spans="1:18" s="73" customFormat="1" ht="21" customHeight="1">
      <c r="A21" s="84">
        <v>16</v>
      </c>
      <c r="B21" s="67" t="s">
        <v>1021</v>
      </c>
      <c r="C21" s="68" t="s">
        <v>1022</v>
      </c>
      <c r="D21" s="69" t="s">
        <v>241</v>
      </c>
      <c r="E21" s="70">
        <v>14.6</v>
      </c>
      <c r="F21" s="70">
        <v>14.6</v>
      </c>
      <c r="G21" s="65" t="s">
        <v>242</v>
      </c>
      <c r="H21" s="86" t="s">
        <v>243</v>
      </c>
      <c r="I21" s="72">
        <v>16</v>
      </c>
      <c r="J21" s="72">
        <v>16</v>
      </c>
      <c r="K21" s="85"/>
      <c r="L21" s="68" t="s">
        <v>1022</v>
      </c>
      <c r="M21" s="88" t="s">
        <v>241</v>
      </c>
      <c r="O21" s="73">
        <v>4</v>
      </c>
      <c r="Q21" s="73">
        <f t="shared" si="0"/>
        <v>233.6</v>
      </c>
      <c r="R21" s="158">
        <f t="shared" si="1"/>
        <v>233.6</v>
      </c>
    </row>
    <row r="22" spans="1:18" s="73" customFormat="1" ht="21" customHeight="1">
      <c r="A22" s="84">
        <v>17</v>
      </c>
      <c r="B22" s="67" t="s">
        <v>1023</v>
      </c>
      <c r="C22" s="68" t="s">
        <v>1024</v>
      </c>
      <c r="D22" s="69" t="s">
        <v>241</v>
      </c>
      <c r="E22" s="70">
        <v>1.2</v>
      </c>
      <c r="F22" s="87">
        <v>1.2050000000000001</v>
      </c>
      <c r="G22" s="65" t="s">
        <v>242</v>
      </c>
      <c r="H22" s="86" t="s">
        <v>243</v>
      </c>
      <c r="I22" s="72">
        <v>6</v>
      </c>
      <c r="J22" s="72">
        <v>6</v>
      </c>
      <c r="K22" s="85"/>
      <c r="L22" s="68" t="s">
        <v>1024</v>
      </c>
      <c r="M22" s="88" t="s">
        <v>241</v>
      </c>
      <c r="Q22" s="73">
        <f t="shared" si="0"/>
        <v>7.2</v>
      </c>
      <c r="R22" s="158">
        <f t="shared" si="1"/>
        <v>7.23</v>
      </c>
    </row>
    <row r="23" spans="1:18" s="73" customFormat="1" ht="21" customHeight="1">
      <c r="A23" s="84">
        <v>18</v>
      </c>
      <c r="B23" s="67" t="s">
        <v>346</v>
      </c>
      <c r="C23" s="68" t="s">
        <v>1025</v>
      </c>
      <c r="D23" s="69" t="s">
        <v>247</v>
      </c>
      <c r="E23" s="70">
        <v>28</v>
      </c>
      <c r="F23" s="89">
        <v>27.3</v>
      </c>
      <c r="G23" s="65" t="s">
        <v>242</v>
      </c>
      <c r="H23" s="86" t="s">
        <v>243</v>
      </c>
      <c r="I23" s="72">
        <v>10</v>
      </c>
      <c r="J23" s="72">
        <v>10</v>
      </c>
      <c r="K23" s="85"/>
      <c r="L23" s="68" t="s">
        <v>1025</v>
      </c>
      <c r="M23" s="88" t="s">
        <v>247</v>
      </c>
      <c r="N23" s="88" t="s">
        <v>247</v>
      </c>
      <c r="O23" s="73">
        <v>5</v>
      </c>
      <c r="Q23" s="73">
        <f t="shared" si="0"/>
        <v>280</v>
      </c>
      <c r="R23" s="158">
        <f t="shared" si="1"/>
        <v>273</v>
      </c>
    </row>
    <row r="24" spans="1:18" s="73" customFormat="1" ht="21" customHeight="1">
      <c r="A24" s="84">
        <v>19</v>
      </c>
      <c r="B24" s="67" t="s">
        <v>1026</v>
      </c>
      <c r="C24" s="68" t="s">
        <v>1027</v>
      </c>
      <c r="D24" s="69" t="s">
        <v>241</v>
      </c>
      <c r="E24" s="70">
        <v>0.08</v>
      </c>
      <c r="F24" s="87">
        <v>8.5000000000000006E-2</v>
      </c>
      <c r="G24" s="144" t="s">
        <v>891</v>
      </c>
      <c r="H24" s="86" t="s">
        <v>243</v>
      </c>
      <c r="I24" s="72">
        <v>14</v>
      </c>
      <c r="J24" s="72">
        <v>14</v>
      </c>
      <c r="K24" s="85"/>
      <c r="L24" s="68" t="s">
        <v>1027</v>
      </c>
      <c r="M24" s="88" t="s">
        <v>241</v>
      </c>
      <c r="Q24" s="73">
        <f t="shared" si="0"/>
        <v>1.1200000000000001</v>
      </c>
      <c r="R24" s="158">
        <f t="shared" si="1"/>
        <v>1.19</v>
      </c>
    </row>
    <row r="25" spans="1:18" s="73" customFormat="1" ht="21" customHeight="1">
      <c r="A25" s="84">
        <v>20</v>
      </c>
      <c r="B25" s="67" t="s">
        <v>489</v>
      </c>
      <c r="C25" s="68" t="s">
        <v>1028</v>
      </c>
      <c r="D25" s="69" t="s">
        <v>241</v>
      </c>
      <c r="E25" s="70">
        <v>0.5</v>
      </c>
      <c r="F25" s="70">
        <v>0.5</v>
      </c>
      <c r="G25" s="144" t="s">
        <v>891</v>
      </c>
      <c r="H25" s="86" t="s">
        <v>243</v>
      </c>
      <c r="I25" s="72">
        <v>1</v>
      </c>
      <c r="J25" s="72">
        <v>1</v>
      </c>
      <c r="K25" s="85"/>
      <c r="L25" s="68" t="s">
        <v>1028</v>
      </c>
      <c r="M25" s="88" t="s">
        <v>241</v>
      </c>
      <c r="Q25" s="73">
        <f t="shared" si="0"/>
        <v>0.5</v>
      </c>
      <c r="R25" s="158">
        <f t="shared" si="1"/>
        <v>0.5</v>
      </c>
    </row>
    <row r="26" spans="1:18" s="73" customFormat="1" ht="21" customHeight="1">
      <c r="A26" s="84">
        <v>21</v>
      </c>
      <c r="B26" s="67" t="s">
        <v>489</v>
      </c>
      <c r="C26" s="68" t="s">
        <v>1029</v>
      </c>
      <c r="D26" s="69" t="s">
        <v>241</v>
      </c>
      <c r="E26" s="70">
        <v>0.3</v>
      </c>
      <c r="F26" s="70">
        <v>0.3</v>
      </c>
      <c r="G26" s="144" t="s">
        <v>891</v>
      </c>
      <c r="H26" s="86" t="s">
        <v>243</v>
      </c>
      <c r="I26" s="72">
        <v>2</v>
      </c>
      <c r="J26" s="72">
        <v>2</v>
      </c>
      <c r="K26" s="85"/>
      <c r="L26" s="68" t="s">
        <v>1029</v>
      </c>
      <c r="M26" s="88" t="s">
        <v>241</v>
      </c>
      <c r="Q26" s="73">
        <f t="shared" si="0"/>
        <v>0.6</v>
      </c>
      <c r="R26" s="158">
        <f t="shared" si="1"/>
        <v>0.6</v>
      </c>
    </row>
    <row r="27" spans="1:18" s="73" customFormat="1" ht="21" customHeight="1">
      <c r="A27" s="84">
        <v>22</v>
      </c>
      <c r="B27" s="67" t="s">
        <v>1021</v>
      </c>
      <c r="C27" s="68" t="s">
        <v>1030</v>
      </c>
      <c r="D27" s="69" t="s">
        <v>241</v>
      </c>
      <c r="E27" s="70">
        <v>4.3</v>
      </c>
      <c r="F27" s="70">
        <v>4.3</v>
      </c>
      <c r="G27" s="144" t="s">
        <v>891</v>
      </c>
      <c r="H27" s="86" t="s">
        <v>243</v>
      </c>
      <c r="I27" s="72">
        <v>11</v>
      </c>
      <c r="J27" s="72">
        <v>11</v>
      </c>
      <c r="K27" s="85"/>
      <c r="L27" s="68" t="s">
        <v>1030</v>
      </c>
      <c r="M27" s="88" t="s">
        <v>241</v>
      </c>
      <c r="N27" s="88"/>
      <c r="Q27" s="73">
        <f t="shared" si="0"/>
        <v>47.3</v>
      </c>
      <c r="R27" s="158">
        <f t="shared" si="1"/>
        <v>47.3</v>
      </c>
    </row>
    <row r="28" spans="1:18" s="73" customFormat="1" ht="21" customHeight="1">
      <c r="A28" s="84">
        <v>23</v>
      </c>
      <c r="B28" s="67" t="s">
        <v>249</v>
      </c>
      <c r="C28" s="68" t="s">
        <v>1031</v>
      </c>
      <c r="D28" s="69" t="s">
        <v>241</v>
      </c>
      <c r="E28" s="70">
        <v>11.4</v>
      </c>
      <c r="F28" s="70">
        <v>11.4</v>
      </c>
      <c r="G28" s="144" t="s">
        <v>891</v>
      </c>
      <c r="H28" s="86" t="s">
        <v>243</v>
      </c>
      <c r="I28" s="72">
        <v>4</v>
      </c>
      <c r="J28" s="72">
        <v>4</v>
      </c>
      <c r="K28" s="85"/>
      <c r="L28" s="68" t="s">
        <v>1031</v>
      </c>
      <c r="M28" s="88" t="s">
        <v>241</v>
      </c>
      <c r="Q28" s="73">
        <f t="shared" si="0"/>
        <v>45.6</v>
      </c>
      <c r="R28" s="158">
        <f t="shared" si="1"/>
        <v>45.6</v>
      </c>
    </row>
    <row r="29" spans="1:18" s="73" customFormat="1" ht="21" customHeight="1">
      <c r="A29" s="84">
        <v>24</v>
      </c>
      <c r="B29" s="67" t="s">
        <v>249</v>
      </c>
      <c r="C29" s="68" t="s">
        <v>1032</v>
      </c>
      <c r="D29" s="69" t="s">
        <v>241</v>
      </c>
      <c r="E29" s="70">
        <v>4.2</v>
      </c>
      <c r="F29" s="70">
        <v>4.2</v>
      </c>
      <c r="G29" s="144" t="s">
        <v>891</v>
      </c>
      <c r="H29" s="86" t="s">
        <v>243</v>
      </c>
      <c r="I29" s="72">
        <v>9</v>
      </c>
      <c r="J29" s="72">
        <v>9</v>
      </c>
      <c r="K29" s="85"/>
      <c r="L29" s="68" t="s">
        <v>1032</v>
      </c>
      <c r="M29" s="88" t="s">
        <v>241</v>
      </c>
      <c r="Q29" s="73">
        <f t="shared" si="0"/>
        <v>37.799999999999997</v>
      </c>
      <c r="R29" s="158">
        <f t="shared" si="1"/>
        <v>37.799999999999997</v>
      </c>
    </row>
    <row r="30" spans="1:18" s="73" customFormat="1" ht="21" customHeight="1">
      <c r="A30" s="84">
        <v>25</v>
      </c>
      <c r="B30" s="67" t="s">
        <v>346</v>
      </c>
      <c r="C30" s="68" t="s">
        <v>1033</v>
      </c>
      <c r="D30" s="69" t="s">
        <v>241</v>
      </c>
      <c r="E30" s="70">
        <v>6</v>
      </c>
      <c r="F30" s="70">
        <v>6</v>
      </c>
      <c r="G30" s="65" t="s">
        <v>242</v>
      </c>
      <c r="H30" s="86" t="s">
        <v>243</v>
      </c>
      <c r="I30" s="72">
        <v>24</v>
      </c>
      <c r="J30" s="72">
        <v>24</v>
      </c>
      <c r="K30" s="85"/>
      <c r="L30" s="68" t="s">
        <v>1033</v>
      </c>
      <c r="M30" s="88" t="s">
        <v>241</v>
      </c>
      <c r="O30" s="73">
        <v>6</v>
      </c>
      <c r="Q30" s="73">
        <f t="shared" si="0"/>
        <v>144</v>
      </c>
      <c r="R30" s="158">
        <f t="shared" si="1"/>
        <v>144</v>
      </c>
    </row>
    <row r="31" spans="1:18" s="73" customFormat="1" ht="21" customHeight="1">
      <c r="A31" s="84">
        <v>26</v>
      </c>
      <c r="B31" s="67" t="s">
        <v>346</v>
      </c>
      <c r="C31" s="68" t="s">
        <v>1034</v>
      </c>
      <c r="D31" s="69" t="s">
        <v>241</v>
      </c>
      <c r="E31" s="70">
        <v>8</v>
      </c>
      <c r="F31" s="70">
        <v>8.1</v>
      </c>
      <c r="G31" s="65" t="s">
        <v>242</v>
      </c>
      <c r="H31" s="86" t="s">
        <v>243</v>
      </c>
      <c r="I31" s="72">
        <v>24</v>
      </c>
      <c r="J31" s="72">
        <v>24</v>
      </c>
      <c r="K31" s="85"/>
      <c r="L31" s="68" t="s">
        <v>1034</v>
      </c>
      <c r="M31" s="88" t="s">
        <v>241</v>
      </c>
      <c r="O31" s="73">
        <v>7</v>
      </c>
      <c r="Q31" s="73">
        <f t="shared" si="0"/>
        <v>192</v>
      </c>
      <c r="R31" s="158">
        <f t="shared" si="1"/>
        <v>194.4</v>
      </c>
    </row>
    <row r="32" spans="1:18" s="73" customFormat="1" ht="21" customHeight="1">
      <c r="A32" s="84">
        <v>27</v>
      </c>
      <c r="B32" s="67" t="s">
        <v>414</v>
      </c>
      <c r="C32" s="68" t="s">
        <v>1035</v>
      </c>
      <c r="D32" s="69" t="s">
        <v>241</v>
      </c>
      <c r="E32" s="70">
        <v>11</v>
      </c>
      <c r="F32" s="70">
        <v>11</v>
      </c>
      <c r="G32" s="65" t="s">
        <v>242</v>
      </c>
      <c r="H32" s="86" t="s">
        <v>243</v>
      </c>
      <c r="I32" s="72">
        <v>11</v>
      </c>
      <c r="J32" s="72">
        <v>11</v>
      </c>
      <c r="K32" s="85"/>
      <c r="L32" s="68" t="s">
        <v>1035</v>
      </c>
      <c r="M32" s="88" t="s">
        <v>241</v>
      </c>
      <c r="O32" s="73">
        <v>8</v>
      </c>
      <c r="Q32" s="73">
        <f t="shared" si="0"/>
        <v>121</v>
      </c>
      <c r="R32" s="158">
        <f t="shared" si="1"/>
        <v>121</v>
      </c>
    </row>
    <row r="33" spans="1:245" s="73" customFormat="1" ht="21" customHeight="1">
      <c r="A33" s="84">
        <v>28</v>
      </c>
      <c r="B33" s="67" t="s">
        <v>346</v>
      </c>
      <c r="C33" s="68" t="s">
        <v>1036</v>
      </c>
      <c r="D33" s="69" t="s">
        <v>241</v>
      </c>
      <c r="E33" s="70">
        <v>19.2</v>
      </c>
      <c r="F33" s="70">
        <v>19.2</v>
      </c>
      <c r="G33" s="65" t="s">
        <v>242</v>
      </c>
      <c r="H33" s="86" t="s">
        <v>243</v>
      </c>
      <c r="I33" s="72">
        <v>3</v>
      </c>
      <c r="J33" s="72">
        <v>3</v>
      </c>
      <c r="K33" s="85"/>
      <c r="L33" s="68" t="s">
        <v>1036</v>
      </c>
      <c r="M33" s="88" t="s">
        <v>241</v>
      </c>
      <c r="Q33" s="73">
        <f t="shared" si="0"/>
        <v>57.6</v>
      </c>
      <c r="R33" s="158">
        <f t="shared" si="1"/>
        <v>57.6</v>
      </c>
    </row>
    <row r="34" spans="1:245" s="73" customFormat="1" ht="21" customHeight="1">
      <c r="A34" s="84">
        <v>29</v>
      </c>
      <c r="B34" s="67" t="s">
        <v>338</v>
      </c>
      <c r="C34" s="68" t="s">
        <v>1037</v>
      </c>
      <c r="D34" s="69" t="s">
        <v>241</v>
      </c>
      <c r="E34" s="70">
        <v>2.9</v>
      </c>
      <c r="F34" s="70">
        <v>2.9</v>
      </c>
      <c r="G34" s="65" t="s">
        <v>242</v>
      </c>
      <c r="H34" s="86" t="s">
        <v>243</v>
      </c>
      <c r="I34" s="72">
        <v>6</v>
      </c>
      <c r="J34" s="72">
        <v>6</v>
      </c>
      <c r="K34" s="85"/>
      <c r="L34" s="68" t="s">
        <v>1037</v>
      </c>
      <c r="M34" s="88" t="s">
        <v>241</v>
      </c>
      <c r="Q34" s="73">
        <f t="shared" si="0"/>
        <v>17.399999999999999</v>
      </c>
      <c r="R34" s="158">
        <f t="shared" si="1"/>
        <v>17.399999999999999</v>
      </c>
    </row>
    <row r="35" spans="1:245" s="73" customFormat="1" ht="21" customHeight="1">
      <c r="A35" s="84">
        <v>30</v>
      </c>
      <c r="B35" s="67" t="s">
        <v>338</v>
      </c>
      <c r="C35" s="68" t="s">
        <v>1038</v>
      </c>
      <c r="D35" s="69" t="s">
        <v>241</v>
      </c>
      <c r="E35" s="70">
        <v>2.2999999999999998</v>
      </c>
      <c r="F35" s="70">
        <v>2.2999999999999998</v>
      </c>
      <c r="G35" s="65" t="s">
        <v>242</v>
      </c>
      <c r="H35" s="86" t="s">
        <v>243</v>
      </c>
      <c r="I35" s="72">
        <v>43</v>
      </c>
      <c r="J35" s="72">
        <v>43</v>
      </c>
      <c r="K35" s="85"/>
      <c r="L35" s="68" t="s">
        <v>1038</v>
      </c>
      <c r="M35" s="88" t="s">
        <v>241</v>
      </c>
      <c r="Q35" s="73">
        <f t="shared" si="0"/>
        <v>98.9</v>
      </c>
      <c r="R35" s="158">
        <f t="shared" si="1"/>
        <v>98.9</v>
      </c>
    </row>
    <row r="36" spans="1:245" s="73" customFormat="1" ht="21" customHeight="1">
      <c r="A36" s="84">
        <v>31</v>
      </c>
      <c r="B36" s="67" t="s">
        <v>313</v>
      </c>
      <c r="C36" s="68" t="s">
        <v>1039</v>
      </c>
      <c r="D36" s="69" t="s">
        <v>241</v>
      </c>
      <c r="E36" s="70">
        <v>0.8</v>
      </c>
      <c r="F36" s="70">
        <v>0.8</v>
      </c>
      <c r="G36" s="65" t="s">
        <v>242</v>
      </c>
      <c r="H36" s="86" t="s">
        <v>243</v>
      </c>
      <c r="I36" s="72">
        <v>4</v>
      </c>
      <c r="J36" s="72">
        <v>4</v>
      </c>
      <c r="K36" s="85"/>
      <c r="L36" s="68" t="s">
        <v>1039</v>
      </c>
      <c r="M36" s="88" t="s">
        <v>241</v>
      </c>
      <c r="N36" s="88"/>
      <c r="Q36" s="73">
        <f t="shared" si="0"/>
        <v>3.2</v>
      </c>
      <c r="R36" s="158">
        <f t="shared" si="1"/>
        <v>3.2</v>
      </c>
    </row>
    <row r="37" spans="1:245" s="73" customFormat="1" ht="21" customHeight="1">
      <c r="A37" s="84">
        <v>32</v>
      </c>
      <c r="B37" s="67" t="s">
        <v>1040</v>
      </c>
      <c r="C37" s="68" t="s">
        <v>1041</v>
      </c>
      <c r="D37" s="69" t="s">
        <v>241</v>
      </c>
      <c r="E37" s="70">
        <v>0.05</v>
      </c>
      <c r="F37" s="89">
        <v>0.08</v>
      </c>
      <c r="G37" s="65" t="s">
        <v>242</v>
      </c>
      <c r="H37" s="86" t="s">
        <v>243</v>
      </c>
      <c r="I37" s="72">
        <v>7</v>
      </c>
      <c r="J37" s="72">
        <v>7</v>
      </c>
      <c r="K37" s="85"/>
      <c r="L37" s="68" t="s">
        <v>1041</v>
      </c>
      <c r="M37" s="88" t="s">
        <v>241</v>
      </c>
      <c r="Q37" s="73">
        <f t="shared" si="0"/>
        <v>0.35</v>
      </c>
      <c r="R37" s="158">
        <f t="shared" si="1"/>
        <v>0.56000000000000005</v>
      </c>
    </row>
    <row r="38" spans="1:245" s="73" customFormat="1" ht="21" customHeight="1">
      <c r="A38" s="84">
        <v>33</v>
      </c>
      <c r="B38" s="67" t="s">
        <v>1042</v>
      </c>
      <c r="C38" s="68" t="s">
        <v>1043</v>
      </c>
      <c r="D38" s="69" t="s">
        <v>241</v>
      </c>
      <c r="E38" s="70">
        <v>1.1000000000000001</v>
      </c>
      <c r="F38" s="70">
        <v>1.1000000000000001</v>
      </c>
      <c r="G38" s="65" t="s">
        <v>242</v>
      </c>
      <c r="H38" s="86" t="s">
        <v>243</v>
      </c>
      <c r="I38" s="72">
        <v>1</v>
      </c>
      <c r="J38" s="72">
        <v>1</v>
      </c>
      <c r="K38" s="85"/>
      <c r="L38" s="68" t="s">
        <v>1043</v>
      </c>
      <c r="M38" s="88" t="s">
        <v>241</v>
      </c>
      <c r="Q38" s="73">
        <f t="shared" si="0"/>
        <v>1.1000000000000001</v>
      </c>
      <c r="R38" s="158">
        <f t="shared" si="1"/>
        <v>1.1000000000000001</v>
      </c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</row>
    <row r="39" spans="1:245" s="73" customFormat="1" ht="21" customHeight="1">
      <c r="A39" s="84">
        <v>34</v>
      </c>
      <c r="B39" s="67" t="s">
        <v>1044</v>
      </c>
      <c r="C39" s="68" t="s">
        <v>1045</v>
      </c>
      <c r="D39" s="69" t="s">
        <v>241</v>
      </c>
      <c r="E39" s="70">
        <v>0.18</v>
      </c>
      <c r="F39" s="89">
        <v>0.16</v>
      </c>
      <c r="G39" s="65" t="s">
        <v>242</v>
      </c>
      <c r="H39" s="86" t="s">
        <v>243</v>
      </c>
      <c r="I39" s="72">
        <v>10</v>
      </c>
      <c r="J39" s="72">
        <v>10</v>
      </c>
      <c r="K39" s="85"/>
      <c r="L39" s="68" t="s">
        <v>1045</v>
      </c>
      <c r="M39" s="88" t="s">
        <v>241</v>
      </c>
      <c r="N39" s="88"/>
      <c r="Q39" s="73">
        <f t="shared" si="0"/>
        <v>1.8</v>
      </c>
      <c r="R39" s="158">
        <f t="shared" si="1"/>
        <v>1.6</v>
      </c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</row>
    <row r="40" spans="1:245" s="73" customFormat="1" ht="21" customHeight="1">
      <c r="A40" s="84">
        <v>35</v>
      </c>
      <c r="B40" s="67" t="s">
        <v>249</v>
      </c>
      <c r="C40" s="68" t="s">
        <v>1046</v>
      </c>
      <c r="D40" s="69" t="s">
        <v>247</v>
      </c>
      <c r="E40" s="70">
        <v>125</v>
      </c>
      <c r="F40" s="70">
        <v>125</v>
      </c>
      <c r="G40" s="65" t="s">
        <v>242</v>
      </c>
      <c r="H40" s="86" t="s">
        <v>243</v>
      </c>
      <c r="I40" s="72">
        <v>5</v>
      </c>
      <c r="J40" s="72">
        <v>5</v>
      </c>
      <c r="K40" s="85"/>
      <c r="L40" s="68" t="s">
        <v>1046</v>
      </c>
      <c r="M40" s="88" t="s">
        <v>247</v>
      </c>
      <c r="N40" s="88" t="s">
        <v>247</v>
      </c>
      <c r="O40" s="73">
        <v>9</v>
      </c>
      <c r="Q40" s="73">
        <f t="shared" si="0"/>
        <v>625</v>
      </c>
      <c r="R40" s="158">
        <f t="shared" si="1"/>
        <v>625</v>
      </c>
    </row>
    <row r="41" spans="1:245" s="73" customFormat="1" ht="21" customHeight="1">
      <c r="A41" s="84">
        <v>36</v>
      </c>
      <c r="B41" s="67" t="s">
        <v>586</v>
      </c>
      <c r="C41" s="68" t="s">
        <v>1047</v>
      </c>
      <c r="D41" s="69" t="s">
        <v>241</v>
      </c>
      <c r="E41" s="70">
        <v>1.4</v>
      </c>
      <c r="F41" s="70">
        <v>1.4</v>
      </c>
      <c r="G41" s="65" t="s">
        <v>242</v>
      </c>
      <c r="H41" s="86" t="s">
        <v>243</v>
      </c>
      <c r="I41" s="72">
        <v>1</v>
      </c>
      <c r="J41" s="72">
        <v>1</v>
      </c>
      <c r="K41" s="85"/>
      <c r="L41" s="68" t="s">
        <v>1047</v>
      </c>
      <c r="M41" s="88" t="s">
        <v>241</v>
      </c>
      <c r="Q41" s="73">
        <f t="shared" si="0"/>
        <v>1.4</v>
      </c>
      <c r="R41" s="158">
        <f t="shared" si="1"/>
        <v>1.4</v>
      </c>
    </row>
    <row r="42" spans="1:245" s="73" customFormat="1" ht="21" customHeight="1">
      <c r="A42" s="84">
        <v>37</v>
      </c>
      <c r="B42" s="67" t="s">
        <v>586</v>
      </c>
      <c r="C42" s="68" t="s">
        <v>1048</v>
      </c>
      <c r="D42" s="69" t="s">
        <v>241</v>
      </c>
      <c r="E42" s="70">
        <v>1.1000000000000001</v>
      </c>
      <c r="F42" s="70">
        <v>1.1000000000000001</v>
      </c>
      <c r="G42" s="65" t="s">
        <v>242</v>
      </c>
      <c r="H42" s="86" t="s">
        <v>243</v>
      </c>
      <c r="I42" s="72">
        <v>5</v>
      </c>
      <c r="J42" s="72">
        <v>5</v>
      </c>
      <c r="K42" s="85"/>
      <c r="L42" s="68" t="s">
        <v>1048</v>
      </c>
      <c r="M42" s="88" t="s">
        <v>241</v>
      </c>
      <c r="Q42" s="73">
        <f t="shared" si="0"/>
        <v>5.5</v>
      </c>
      <c r="R42" s="158">
        <f t="shared" si="1"/>
        <v>5.5</v>
      </c>
    </row>
    <row r="43" spans="1:245" s="73" customFormat="1" ht="21" customHeight="1">
      <c r="A43" s="84">
        <v>38</v>
      </c>
      <c r="B43" s="67" t="s">
        <v>316</v>
      </c>
      <c r="C43" s="68" t="s">
        <v>1049</v>
      </c>
      <c r="D43" s="69" t="s">
        <v>241</v>
      </c>
      <c r="E43" s="70">
        <v>0.14000000000000001</v>
      </c>
      <c r="F43" s="159">
        <v>0.13500000000000001</v>
      </c>
      <c r="G43" s="65" t="s">
        <v>242</v>
      </c>
      <c r="H43" s="86" t="s">
        <v>243</v>
      </c>
      <c r="I43" s="72">
        <v>16</v>
      </c>
      <c r="J43" s="72">
        <v>16</v>
      </c>
      <c r="K43" s="85"/>
      <c r="L43" s="68" t="s">
        <v>1049</v>
      </c>
      <c r="M43" s="88" t="s">
        <v>241</v>
      </c>
      <c r="Q43" s="73">
        <f t="shared" si="0"/>
        <v>2.2400000000000002</v>
      </c>
      <c r="R43" s="158">
        <f t="shared" si="1"/>
        <v>2.16</v>
      </c>
    </row>
    <row r="44" spans="1:245" s="73" customFormat="1" ht="21" customHeight="1">
      <c r="A44" s="84">
        <v>39</v>
      </c>
      <c r="B44" s="67" t="s">
        <v>1050</v>
      </c>
      <c r="C44" s="68" t="s">
        <v>1051</v>
      </c>
      <c r="D44" s="69" t="s">
        <v>241</v>
      </c>
      <c r="E44" s="70">
        <v>14.6</v>
      </c>
      <c r="F44" s="70">
        <v>14.6</v>
      </c>
      <c r="G44" s="65" t="s">
        <v>242</v>
      </c>
      <c r="H44" s="86" t="s">
        <v>243</v>
      </c>
      <c r="I44" s="72">
        <v>12</v>
      </c>
      <c r="J44" s="72">
        <v>12</v>
      </c>
      <c r="K44" s="85"/>
      <c r="L44" s="68" t="s">
        <v>1051</v>
      </c>
      <c r="M44" s="88" t="s">
        <v>241</v>
      </c>
      <c r="O44" s="73">
        <v>10</v>
      </c>
      <c r="Q44" s="73">
        <f t="shared" si="0"/>
        <v>175.2</v>
      </c>
      <c r="R44" s="158">
        <f t="shared" si="1"/>
        <v>175.2</v>
      </c>
    </row>
    <row r="45" spans="1:245" s="73" customFormat="1" ht="21" customHeight="1">
      <c r="A45" s="84">
        <v>40</v>
      </c>
      <c r="B45" s="67" t="s">
        <v>1052</v>
      </c>
      <c r="C45" s="68" t="s">
        <v>1053</v>
      </c>
      <c r="D45" s="69" t="s">
        <v>241</v>
      </c>
      <c r="E45" s="70">
        <v>2.6</v>
      </c>
      <c r="F45" s="70">
        <v>2.6</v>
      </c>
      <c r="G45" s="65" t="s">
        <v>242</v>
      </c>
      <c r="H45" s="86" t="s">
        <v>243</v>
      </c>
      <c r="I45" s="72">
        <v>2</v>
      </c>
      <c r="J45" s="72">
        <v>2</v>
      </c>
      <c r="K45" s="85"/>
      <c r="L45" s="68" t="s">
        <v>1053</v>
      </c>
      <c r="M45" s="88" t="s">
        <v>241</v>
      </c>
      <c r="Q45" s="73">
        <f t="shared" si="0"/>
        <v>5.2</v>
      </c>
      <c r="R45" s="158">
        <f t="shared" si="1"/>
        <v>5.2</v>
      </c>
    </row>
    <row r="46" spans="1:245" s="73" customFormat="1" ht="21" customHeight="1">
      <c r="A46" s="84">
        <v>41</v>
      </c>
      <c r="B46" s="67" t="s">
        <v>561</v>
      </c>
      <c r="C46" s="68" t="s">
        <v>1054</v>
      </c>
      <c r="D46" s="69" t="s">
        <v>241</v>
      </c>
      <c r="E46" s="70">
        <v>15.7</v>
      </c>
      <c r="F46" s="70">
        <v>15.7</v>
      </c>
      <c r="G46" s="65" t="s">
        <v>242</v>
      </c>
      <c r="H46" s="86" t="s">
        <v>243</v>
      </c>
      <c r="I46" s="72">
        <v>12</v>
      </c>
      <c r="J46" s="72">
        <v>12</v>
      </c>
      <c r="K46" s="85"/>
      <c r="L46" s="68" t="s">
        <v>1054</v>
      </c>
      <c r="M46" s="88" t="s">
        <v>241</v>
      </c>
      <c r="O46" s="73">
        <v>11</v>
      </c>
      <c r="Q46" s="73">
        <f t="shared" si="0"/>
        <v>188.4</v>
      </c>
      <c r="R46" s="158">
        <f t="shared" si="1"/>
        <v>188.4</v>
      </c>
    </row>
    <row r="47" spans="1:245" s="73" customFormat="1" ht="21" customHeight="1">
      <c r="A47" s="84">
        <v>42</v>
      </c>
      <c r="B47" s="67" t="s">
        <v>1055</v>
      </c>
      <c r="C47" s="68" t="s">
        <v>1056</v>
      </c>
      <c r="D47" s="69" t="s">
        <v>241</v>
      </c>
      <c r="E47" s="70">
        <v>6.6</v>
      </c>
      <c r="F47" s="70">
        <v>6.6</v>
      </c>
      <c r="G47" s="65" t="s">
        <v>242</v>
      </c>
      <c r="H47" s="86" t="s">
        <v>243</v>
      </c>
      <c r="I47" s="72">
        <v>4</v>
      </c>
      <c r="J47" s="72">
        <v>4</v>
      </c>
      <c r="K47" s="85"/>
      <c r="L47" s="68" t="s">
        <v>1056</v>
      </c>
      <c r="M47" s="88" t="s">
        <v>241</v>
      </c>
      <c r="Q47" s="73">
        <f t="shared" si="0"/>
        <v>26.4</v>
      </c>
      <c r="R47" s="158">
        <f t="shared" si="1"/>
        <v>26.4</v>
      </c>
    </row>
    <row r="48" spans="1:245" s="73" customFormat="1" ht="21" customHeight="1">
      <c r="A48" s="84">
        <v>43</v>
      </c>
      <c r="B48" s="67" t="s">
        <v>558</v>
      </c>
      <c r="C48" s="68" t="s">
        <v>1057</v>
      </c>
      <c r="D48" s="69" t="s">
        <v>241</v>
      </c>
      <c r="E48" s="70">
        <v>1.4</v>
      </c>
      <c r="F48" s="70">
        <v>1.4</v>
      </c>
      <c r="G48" s="65" t="s">
        <v>242</v>
      </c>
      <c r="H48" s="86" t="s">
        <v>243</v>
      </c>
      <c r="I48" s="72">
        <v>3</v>
      </c>
      <c r="J48" s="72">
        <v>3</v>
      </c>
      <c r="K48" s="85"/>
      <c r="L48" s="68" t="s">
        <v>1057</v>
      </c>
      <c r="M48" s="88" t="s">
        <v>241</v>
      </c>
      <c r="Q48" s="73">
        <f t="shared" si="0"/>
        <v>4.2</v>
      </c>
      <c r="R48" s="158">
        <f t="shared" si="1"/>
        <v>4.2</v>
      </c>
    </row>
    <row r="49" spans="1:18" s="73" customFormat="1" ht="21" customHeight="1">
      <c r="A49" s="84">
        <v>44</v>
      </c>
      <c r="B49" s="67" t="s">
        <v>355</v>
      </c>
      <c r="C49" s="68" t="s">
        <v>1058</v>
      </c>
      <c r="D49" s="69" t="s">
        <v>241</v>
      </c>
      <c r="E49" s="70">
        <v>0.35</v>
      </c>
      <c r="F49" s="89">
        <v>0.31</v>
      </c>
      <c r="G49" s="65" t="s">
        <v>242</v>
      </c>
      <c r="H49" s="86" t="s">
        <v>243</v>
      </c>
      <c r="I49" s="72">
        <v>8</v>
      </c>
      <c r="J49" s="72">
        <v>8</v>
      </c>
      <c r="K49" s="85"/>
      <c r="L49" s="68" t="s">
        <v>1058</v>
      </c>
      <c r="M49" s="88" t="s">
        <v>241</v>
      </c>
      <c r="Q49" s="73">
        <f t="shared" si="0"/>
        <v>2.8</v>
      </c>
      <c r="R49" s="158">
        <f t="shared" si="1"/>
        <v>2.48</v>
      </c>
    </row>
    <row r="50" spans="1:18" s="73" customFormat="1" ht="21" customHeight="1">
      <c r="A50" s="84">
        <v>45</v>
      </c>
      <c r="B50" s="67" t="s">
        <v>355</v>
      </c>
      <c r="C50" s="68" t="s">
        <v>1059</v>
      </c>
      <c r="D50" s="69" t="s">
        <v>241</v>
      </c>
      <c r="E50" s="70">
        <v>0.6</v>
      </c>
      <c r="F50" s="89">
        <v>0.55000000000000004</v>
      </c>
      <c r="G50" s="65" t="s">
        <v>242</v>
      </c>
      <c r="H50" s="86" t="s">
        <v>243</v>
      </c>
      <c r="I50" s="72">
        <v>1</v>
      </c>
      <c r="J50" s="72">
        <v>1</v>
      </c>
      <c r="K50" s="85"/>
      <c r="L50" s="68" t="s">
        <v>1059</v>
      </c>
      <c r="M50" s="88" t="s">
        <v>241</v>
      </c>
      <c r="Q50" s="73">
        <f t="shared" si="0"/>
        <v>0.6</v>
      </c>
      <c r="R50" s="158">
        <f t="shared" si="1"/>
        <v>0.55000000000000004</v>
      </c>
    </row>
    <row r="51" spans="1:18" s="73" customFormat="1" ht="21" customHeight="1">
      <c r="A51" s="84">
        <v>46</v>
      </c>
      <c r="B51" s="67" t="s">
        <v>1060</v>
      </c>
      <c r="C51" s="68" t="s">
        <v>1061</v>
      </c>
      <c r="D51" s="69" t="s">
        <v>247</v>
      </c>
      <c r="E51" s="70">
        <v>168</v>
      </c>
      <c r="F51" s="89">
        <v>167.9</v>
      </c>
      <c r="G51" s="65" t="s">
        <v>242</v>
      </c>
      <c r="H51" s="86" t="s">
        <v>243</v>
      </c>
      <c r="I51" s="72">
        <v>5</v>
      </c>
      <c r="J51" s="72">
        <v>5</v>
      </c>
      <c r="K51" s="85"/>
      <c r="L51" s="68" t="s">
        <v>1061</v>
      </c>
      <c r="M51" s="88" t="s">
        <v>247</v>
      </c>
      <c r="N51" s="88" t="s">
        <v>247</v>
      </c>
      <c r="O51" s="73">
        <v>12</v>
      </c>
      <c r="Q51" s="73">
        <f t="shared" si="0"/>
        <v>840</v>
      </c>
      <c r="R51" s="158">
        <f t="shared" si="1"/>
        <v>839.5</v>
      </c>
    </row>
    <row r="52" spans="1:18" s="73" customFormat="1" ht="21" customHeight="1">
      <c r="A52" s="84">
        <v>47</v>
      </c>
      <c r="B52" s="67" t="s">
        <v>734</v>
      </c>
      <c r="C52" s="68" t="s">
        <v>1062</v>
      </c>
      <c r="D52" s="69" t="s">
        <v>241</v>
      </c>
      <c r="E52" s="70">
        <v>2.2000000000000002</v>
      </c>
      <c r="F52" s="70">
        <v>2.2000000000000002</v>
      </c>
      <c r="G52" s="65" t="s">
        <v>242</v>
      </c>
      <c r="H52" s="86" t="s">
        <v>243</v>
      </c>
      <c r="I52" s="72">
        <v>5</v>
      </c>
      <c r="J52" s="72">
        <v>5</v>
      </c>
      <c r="K52" s="85"/>
      <c r="L52" s="68" t="s">
        <v>1062</v>
      </c>
      <c r="M52" s="88" t="s">
        <v>241</v>
      </c>
      <c r="Q52" s="73">
        <f t="shared" si="0"/>
        <v>11</v>
      </c>
      <c r="R52" s="158">
        <f t="shared" si="1"/>
        <v>11</v>
      </c>
    </row>
    <row r="53" spans="1:18" s="73" customFormat="1" ht="21" customHeight="1">
      <c r="A53" s="84">
        <v>48</v>
      </c>
      <c r="B53" s="67" t="s">
        <v>1063</v>
      </c>
      <c r="C53" s="68" t="s">
        <v>1064</v>
      </c>
      <c r="D53" s="69" t="s">
        <v>241</v>
      </c>
      <c r="E53" s="70">
        <v>1</v>
      </c>
      <c r="F53" s="70">
        <v>1</v>
      </c>
      <c r="G53" s="65" t="s">
        <v>242</v>
      </c>
      <c r="H53" s="86" t="s">
        <v>243</v>
      </c>
      <c r="I53" s="72">
        <v>40</v>
      </c>
      <c r="J53" s="72">
        <v>40</v>
      </c>
      <c r="K53" s="85"/>
      <c r="L53" s="68" t="s">
        <v>1064</v>
      </c>
      <c r="M53" s="88" t="s">
        <v>241</v>
      </c>
      <c r="Q53" s="73">
        <f t="shared" si="0"/>
        <v>40</v>
      </c>
      <c r="R53" s="158">
        <f t="shared" si="1"/>
        <v>40</v>
      </c>
    </row>
    <row r="54" spans="1:18" s="73" customFormat="1" ht="21" customHeight="1">
      <c r="A54" s="84">
        <v>49</v>
      </c>
      <c r="B54" s="67" t="s">
        <v>338</v>
      </c>
      <c r="C54" s="68" t="s">
        <v>1065</v>
      </c>
      <c r="D54" s="69" t="s">
        <v>241</v>
      </c>
      <c r="E54" s="70">
        <v>1.2</v>
      </c>
      <c r="F54" s="70">
        <v>1.2</v>
      </c>
      <c r="G54" s="65" t="s">
        <v>242</v>
      </c>
      <c r="H54" s="86" t="s">
        <v>243</v>
      </c>
      <c r="I54" s="72">
        <v>6</v>
      </c>
      <c r="J54" s="72">
        <v>6</v>
      </c>
      <c r="K54" s="85"/>
      <c r="L54" s="68" t="s">
        <v>1065</v>
      </c>
      <c r="M54" s="88" t="s">
        <v>241</v>
      </c>
      <c r="Q54" s="73">
        <f t="shared" si="0"/>
        <v>7.2</v>
      </c>
      <c r="R54" s="158">
        <f t="shared" si="1"/>
        <v>7.2</v>
      </c>
    </row>
    <row r="55" spans="1:18" s="73" customFormat="1" ht="21" customHeight="1">
      <c r="A55" s="84">
        <v>50</v>
      </c>
      <c r="B55" s="67" t="s">
        <v>1066</v>
      </c>
      <c r="C55" s="68" t="s">
        <v>1067</v>
      </c>
      <c r="D55" s="69" t="s">
        <v>241</v>
      </c>
      <c r="E55" s="70">
        <v>4.5</v>
      </c>
      <c r="F55" s="89">
        <v>4.2</v>
      </c>
      <c r="G55" s="65" t="s">
        <v>242</v>
      </c>
      <c r="H55" s="86" t="s">
        <v>243</v>
      </c>
      <c r="I55" s="72">
        <v>5</v>
      </c>
      <c r="J55" s="72">
        <v>5</v>
      </c>
      <c r="K55" s="85"/>
      <c r="L55" s="68" t="s">
        <v>1067</v>
      </c>
      <c r="M55" s="88" t="s">
        <v>241</v>
      </c>
      <c r="Q55" s="73">
        <f t="shared" si="0"/>
        <v>22.5</v>
      </c>
      <c r="R55" s="158">
        <f t="shared" si="1"/>
        <v>21</v>
      </c>
    </row>
    <row r="56" spans="1:18" s="73" customFormat="1" ht="21" customHeight="1">
      <c r="A56" s="84">
        <v>51</v>
      </c>
      <c r="B56" s="67" t="s">
        <v>1063</v>
      </c>
      <c r="C56" s="68" t="s">
        <v>1068</v>
      </c>
      <c r="D56" s="69" t="s">
        <v>241</v>
      </c>
      <c r="E56" s="70">
        <v>0.7</v>
      </c>
      <c r="F56" s="70">
        <v>0.7</v>
      </c>
      <c r="G56" s="65" t="s">
        <v>242</v>
      </c>
      <c r="H56" s="86" t="s">
        <v>243</v>
      </c>
      <c r="I56" s="72">
        <v>5</v>
      </c>
      <c r="J56" s="72">
        <v>5</v>
      </c>
      <c r="K56" s="85"/>
      <c r="L56" s="68" t="s">
        <v>1068</v>
      </c>
      <c r="M56" s="88" t="s">
        <v>241</v>
      </c>
      <c r="Q56" s="73">
        <f t="shared" si="0"/>
        <v>3.5</v>
      </c>
      <c r="R56" s="158">
        <f t="shared" si="1"/>
        <v>3.5</v>
      </c>
    </row>
    <row r="57" spans="1:18" s="73" customFormat="1" ht="21" customHeight="1">
      <c r="A57" s="84">
        <v>52</v>
      </c>
      <c r="B57" s="67" t="s">
        <v>1069</v>
      </c>
      <c r="C57" s="68" t="s">
        <v>1070</v>
      </c>
      <c r="D57" s="69" t="s">
        <v>241</v>
      </c>
      <c r="E57" s="70">
        <v>1.5</v>
      </c>
      <c r="F57" s="70">
        <v>1.5</v>
      </c>
      <c r="G57" s="65" t="s">
        <v>242</v>
      </c>
      <c r="H57" s="86" t="s">
        <v>243</v>
      </c>
      <c r="I57" s="72">
        <v>10</v>
      </c>
      <c r="J57" s="72">
        <v>10</v>
      </c>
      <c r="K57" s="85"/>
      <c r="L57" s="68" t="s">
        <v>1070</v>
      </c>
      <c r="M57" s="88" t="s">
        <v>241</v>
      </c>
      <c r="Q57" s="73">
        <f t="shared" si="0"/>
        <v>15</v>
      </c>
      <c r="R57" s="158">
        <f t="shared" si="1"/>
        <v>15</v>
      </c>
    </row>
    <row r="58" spans="1:18" s="73" customFormat="1" ht="21" customHeight="1">
      <c r="A58" s="84">
        <v>53</v>
      </c>
      <c r="B58" s="67" t="s">
        <v>1063</v>
      </c>
      <c r="C58" s="68" t="s">
        <v>1071</v>
      </c>
      <c r="D58" s="69" t="s">
        <v>241</v>
      </c>
      <c r="E58" s="70">
        <v>1.2</v>
      </c>
      <c r="F58" s="70">
        <v>1.2</v>
      </c>
      <c r="G58" s="65" t="s">
        <v>242</v>
      </c>
      <c r="H58" s="86" t="s">
        <v>243</v>
      </c>
      <c r="I58" s="72">
        <v>2</v>
      </c>
      <c r="J58" s="72">
        <v>2</v>
      </c>
      <c r="K58" s="85"/>
      <c r="L58" s="68" t="s">
        <v>1071</v>
      </c>
      <c r="M58" s="88" t="s">
        <v>241</v>
      </c>
      <c r="Q58" s="73">
        <f t="shared" si="0"/>
        <v>2.4</v>
      </c>
      <c r="R58" s="158">
        <f t="shared" si="1"/>
        <v>2.4</v>
      </c>
    </row>
    <row r="59" spans="1:18" s="73" customFormat="1" ht="21" customHeight="1">
      <c r="A59" s="84">
        <v>54</v>
      </c>
      <c r="B59" s="67" t="s">
        <v>1072</v>
      </c>
      <c r="C59" s="68" t="s">
        <v>1073</v>
      </c>
      <c r="D59" s="69" t="s">
        <v>241</v>
      </c>
      <c r="E59" s="70">
        <v>1.4</v>
      </c>
      <c r="F59" s="70">
        <v>1.4</v>
      </c>
      <c r="G59" s="65" t="s">
        <v>242</v>
      </c>
      <c r="H59" s="86" t="s">
        <v>243</v>
      </c>
      <c r="I59" s="72">
        <v>5</v>
      </c>
      <c r="J59" s="72">
        <v>5</v>
      </c>
      <c r="K59" s="85"/>
      <c r="L59" s="68" t="s">
        <v>1073</v>
      </c>
      <c r="M59" s="88" t="s">
        <v>241</v>
      </c>
      <c r="Q59" s="73">
        <f t="shared" si="0"/>
        <v>7</v>
      </c>
      <c r="R59" s="158">
        <f t="shared" si="1"/>
        <v>7</v>
      </c>
    </row>
    <row r="60" spans="1:18" s="73" customFormat="1" ht="21" customHeight="1">
      <c r="A60" s="84">
        <v>55</v>
      </c>
      <c r="B60" s="67" t="s">
        <v>1074</v>
      </c>
      <c r="C60" s="68" t="s">
        <v>1075</v>
      </c>
      <c r="D60" s="69" t="s">
        <v>241</v>
      </c>
      <c r="E60" s="70">
        <v>1.1000000000000001</v>
      </c>
      <c r="F60" s="70">
        <v>1.1000000000000001</v>
      </c>
      <c r="G60" s="65" t="s">
        <v>242</v>
      </c>
      <c r="H60" s="86" t="s">
        <v>243</v>
      </c>
      <c r="I60" s="72">
        <v>2</v>
      </c>
      <c r="J60" s="72">
        <v>2</v>
      </c>
      <c r="K60" s="85"/>
      <c r="L60" s="68" t="s">
        <v>1075</v>
      </c>
      <c r="M60" s="88" t="s">
        <v>241</v>
      </c>
      <c r="Q60" s="73">
        <f t="shared" si="0"/>
        <v>2.2000000000000002</v>
      </c>
      <c r="R60" s="158">
        <f t="shared" si="1"/>
        <v>2.2000000000000002</v>
      </c>
    </row>
    <row r="61" spans="1:18" s="73" customFormat="1" ht="21" customHeight="1">
      <c r="A61" s="84">
        <v>56</v>
      </c>
      <c r="B61" s="67" t="s">
        <v>1076</v>
      </c>
      <c r="C61" s="68" t="s">
        <v>1077</v>
      </c>
      <c r="D61" s="69" t="s">
        <v>241</v>
      </c>
      <c r="E61" s="70">
        <v>0.8</v>
      </c>
      <c r="F61" s="159">
        <v>0.70499999999999996</v>
      </c>
      <c r="G61" s="65" t="s">
        <v>242</v>
      </c>
      <c r="H61" s="86" t="s">
        <v>243</v>
      </c>
      <c r="I61" s="72">
        <v>24</v>
      </c>
      <c r="J61" s="72">
        <v>24</v>
      </c>
      <c r="K61" s="85"/>
      <c r="L61" s="68" t="s">
        <v>1077</v>
      </c>
      <c r="M61" s="88" t="s">
        <v>241</v>
      </c>
      <c r="Q61" s="73">
        <f t="shared" si="0"/>
        <v>19.2</v>
      </c>
      <c r="R61" s="158">
        <f t="shared" si="1"/>
        <v>16.920000000000002</v>
      </c>
    </row>
    <row r="62" spans="1:18" s="73" customFormat="1" ht="21" customHeight="1">
      <c r="A62" s="84">
        <v>57</v>
      </c>
      <c r="B62" s="67" t="s">
        <v>249</v>
      </c>
      <c r="C62" s="68" t="s">
        <v>1078</v>
      </c>
      <c r="D62" s="69" t="s">
        <v>241</v>
      </c>
      <c r="E62" s="70">
        <v>17.2</v>
      </c>
      <c r="F62" s="70">
        <v>17.2</v>
      </c>
      <c r="G62" s="65" t="s">
        <v>242</v>
      </c>
      <c r="H62" s="86" t="s">
        <v>243</v>
      </c>
      <c r="I62" s="72">
        <v>6</v>
      </c>
      <c r="J62" s="72">
        <v>6</v>
      </c>
      <c r="K62" s="85"/>
      <c r="L62" s="68" t="s">
        <v>1078</v>
      </c>
      <c r="M62" s="88" t="s">
        <v>241</v>
      </c>
      <c r="O62" s="73">
        <v>13</v>
      </c>
      <c r="Q62" s="73">
        <f t="shared" si="0"/>
        <v>103.2</v>
      </c>
      <c r="R62" s="158">
        <f t="shared" si="1"/>
        <v>103.2</v>
      </c>
    </row>
    <row r="63" spans="1:18" s="73" customFormat="1" ht="21" customHeight="1">
      <c r="A63" s="84">
        <v>58</v>
      </c>
      <c r="B63" s="67" t="s">
        <v>1079</v>
      </c>
      <c r="C63" s="68" t="s">
        <v>1080</v>
      </c>
      <c r="D63" s="69" t="s">
        <v>247</v>
      </c>
      <c r="E63" s="70">
        <v>60</v>
      </c>
      <c r="F63" s="89">
        <v>64.7</v>
      </c>
      <c r="G63" s="65" t="s">
        <v>242</v>
      </c>
      <c r="H63" s="86" t="s">
        <v>243</v>
      </c>
      <c r="I63" s="72">
        <v>2</v>
      </c>
      <c r="J63" s="72">
        <v>2</v>
      </c>
      <c r="K63" s="85"/>
      <c r="L63" s="68" t="s">
        <v>1080</v>
      </c>
      <c r="M63" s="88" t="s">
        <v>247</v>
      </c>
      <c r="N63" s="88" t="s">
        <v>247</v>
      </c>
      <c r="O63" s="73">
        <v>14</v>
      </c>
      <c r="Q63" s="73">
        <f t="shared" si="0"/>
        <v>120</v>
      </c>
      <c r="R63" s="158">
        <f t="shared" si="1"/>
        <v>129.4</v>
      </c>
    </row>
    <row r="64" spans="1:18" s="73" customFormat="1" ht="21" customHeight="1">
      <c r="A64" s="90">
        <v>59</v>
      </c>
      <c r="B64" s="91" t="s">
        <v>346</v>
      </c>
      <c r="C64" s="92" t="s">
        <v>1081</v>
      </c>
      <c r="D64" s="160" t="s">
        <v>241</v>
      </c>
      <c r="E64" s="94">
        <v>30.9</v>
      </c>
      <c r="F64" s="94">
        <v>30.8</v>
      </c>
      <c r="G64" s="64" t="s">
        <v>242</v>
      </c>
      <c r="H64" s="121" t="s">
        <v>243</v>
      </c>
      <c r="I64" s="96">
        <v>4</v>
      </c>
      <c r="J64" s="96">
        <v>4</v>
      </c>
      <c r="K64" s="93"/>
      <c r="L64" s="92" t="s">
        <v>1081</v>
      </c>
      <c r="M64" s="88" t="s">
        <v>241</v>
      </c>
      <c r="O64" s="73">
        <v>15</v>
      </c>
      <c r="Q64" s="73">
        <f t="shared" si="0"/>
        <v>123.6</v>
      </c>
      <c r="R64" s="158">
        <f t="shared" si="1"/>
        <v>123.2</v>
      </c>
    </row>
    <row r="65" spans="1:18">
      <c r="A65" s="45"/>
      <c r="B65" s="45"/>
      <c r="C65" s="45"/>
      <c r="D65" s="46"/>
      <c r="E65" s="45"/>
      <c r="F65" s="45"/>
      <c r="G65" s="45"/>
      <c r="H65" s="46"/>
      <c r="I65" s="45">
        <f>SUM(I6:I64)</f>
        <v>504</v>
      </c>
      <c r="J65" s="45">
        <f>SUM(J6:J64)</f>
        <v>504</v>
      </c>
      <c r="K65" s="45"/>
      <c r="L65" s="45"/>
      <c r="M65" s="47"/>
      <c r="N65" s="47"/>
      <c r="O65" s="47"/>
      <c r="P65" s="47"/>
      <c r="Q65" s="45"/>
      <c r="R65" s="45"/>
    </row>
    <row r="66" spans="1:18">
      <c r="A66" s="45"/>
      <c r="B66" s="48" t="s">
        <v>1092</v>
      </c>
      <c r="C66" s="49">
        <f>C67+C68+C69+C70</f>
        <v>111274.43021455999</v>
      </c>
      <c r="D66" s="46"/>
      <c r="E66" s="45"/>
      <c r="F66" s="45"/>
      <c r="G66" s="45"/>
      <c r="H66" s="46"/>
      <c r="I66" s="45"/>
      <c r="J66" s="45"/>
      <c r="K66" s="45"/>
      <c r="L66" s="45"/>
      <c r="M66" s="47"/>
      <c r="N66" s="47"/>
      <c r="O66" s="47"/>
      <c r="P66" s="47"/>
      <c r="Q66" s="45"/>
      <c r="R66" s="161">
        <f>SUM(R6:R65)</f>
        <v>4205.9549999999999</v>
      </c>
    </row>
    <row r="67" spans="1:18">
      <c r="A67" s="45"/>
      <c r="B67" s="51" t="s">
        <v>1093</v>
      </c>
      <c r="C67" s="49">
        <v>95481.8</v>
      </c>
      <c r="D67" s="46"/>
      <c r="E67" s="45"/>
      <c r="F67" s="45"/>
      <c r="G67" s="45"/>
      <c r="H67" s="46"/>
      <c r="I67" s="45"/>
      <c r="J67" s="45"/>
      <c r="K67" s="45"/>
      <c r="L67" s="45"/>
      <c r="M67" s="47"/>
      <c r="N67" s="47"/>
      <c r="O67" s="47"/>
      <c r="P67" s="47"/>
      <c r="Q67" s="45"/>
      <c r="R67" s="45"/>
    </row>
    <row r="68" spans="1:18">
      <c r="A68" s="45"/>
      <c r="B68" s="51" t="s">
        <v>247</v>
      </c>
      <c r="C68" s="49">
        <v>10879.230214560001</v>
      </c>
      <c r="D68" s="46"/>
      <c r="E68" s="45"/>
      <c r="F68" s="45"/>
      <c r="G68" s="45"/>
      <c r="H68" s="46"/>
      <c r="I68" s="45"/>
      <c r="J68" s="45"/>
      <c r="K68" s="45"/>
      <c r="L68" s="45"/>
      <c r="M68" s="47"/>
      <c r="N68" s="47"/>
      <c r="O68" s="47"/>
      <c r="P68" s="47"/>
      <c r="Q68" s="45"/>
      <c r="R68" s="45"/>
    </row>
    <row r="69" spans="1:18">
      <c r="A69" s="45"/>
      <c r="B69" s="51" t="s">
        <v>1094</v>
      </c>
      <c r="C69" s="49">
        <v>4913.3999999999996</v>
      </c>
      <c r="D69" s="46"/>
      <c r="E69" s="45"/>
      <c r="F69" s="45"/>
      <c r="G69" s="45"/>
      <c r="H69" s="46"/>
      <c r="I69" s="45"/>
      <c r="J69" s="45"/>
      <c r="K69" s="45"/>
      <c r="L69" s="45"/>
      <c r="M69" s="47"/>
      <c r="N69" s="47"/>
      <c r="O69" s="47"/>
      <c r="P69" s="47"/>
      <c r="Q69" s="45"/>
      <c r="R69" s="45"/>
    </row>
    <row r="70" spans="1:18">
      <c r="A70" s="45"/>
      <c r="B70" s="51" t="s">
        <v>1095</v>
      </c>
      <c r="C70" s="49"/>
      <c r="D70" s="46"/>
      <c r="E70" s="45"/>
      <c r="F70" s="45"/>
      <c r="G70" s="45"/>
      <c r="H70" s="46"/>
      <c r="I70" s="45"/>
      <c r="J70" s="45"/>
      <c r="K70" s="45"/>
      <c r="L70" s="45"/>
      <c r="M70" s="47"/>
      <c r="N70" s="47"/>
      <c r="O70" s="47"/>
      <c r="P70" s="47"/>
      <c r="Q70" s="45"/>
      <c r="R70" s="45"/>
    </row>
    <row r="71" spans="1:18">
      <c r="A71" s="45"/>
      <c r="B71" s="48" t="s">
        <v>233</v>
      </c>
      <c r="C71" s="49">
        <v>97872.762937238906</v>
      </c>
      <c r="D71" s="46"/>
      <c r="E71" s="45"/>
      <c r="F71" s="45"/>
      <c r="G71" s="45"/>
      <c r="H71" s="46"/>
      <c r="I71" s="45"/>
      <c r="J71" s="45"/>
      <c r="K71" s="45"/>
      <c r="L71" s="45"/>
      <c r="M71" s="47"/>
      <c r="N71" s="47"/>
      <c r="O71" s="47"/>
      <c r="P71" s="47"/>
      <c r="Q71" s="45"/>
      <c r="R71" s="45"/>
    </row>
    <row r="72" spans="1:18">
      <c r="A72" s="162"/>
      <c r="B72" s="163" t="s">
        <v>998</v>
      </c>
      <c r="C72" s="164">
        <f>C66-C71</f>
        <v>13401.667277321099</v>
      </c>
      <c r="D72" s="165"/>
      <c r="E72" s="162"/>
      <c r="F72" s="162"/>
      <c r="G72" s="162"/>
      <c r="H72" s="165"/>
      <c r="I72" s="162"/>
      <c r="J72" s="162"/>
      <c r="K72" s="162"/>
      <c r="L72" s="162"/>
      <c r="M72" s="166"/>
      <c r="N72" s="166"/>
      <c r="O72" s="166"/>
      <c r="P72" s="166"/>
      <c r="Q72" s="162"/>
      <c r="R72" s="162"/>
    </row>
    <row r="73" spans="1:18">
      <c r="A73" s="167"/>
      <c r="B73" s="168" t="s">
        <v>999</v>
      </c>
      <c r="C73" s="169">
        <v>4205.9549999999999</v>
      </c>
      <c r="D73" s="170"/>
      <c r="E73" s="167"/>
      <c r="F73" s="167"/>
      <c r="G73" s="167"/>
      <c r="H73" s="170"/>
      <c r="I73" s="167"/>
      <c r="J73" s="167"/>
      <c r="K73" s="167"/>
      <c r="L73" s="167"/>
      <c r="M73" s="171"/>
      <c r="N73" s="171"/>
      <c r="O73" s="171"/>
      <c r="P73" s="171"/>
      <c r="Q73" s="167"/>
      <c r="R73" s="167"/>
    </row>
    <row r="74" spans="1:18">
      <c r="A74" s="167"/>
      <c r="B74" s="167"/>
      <c r="C74" s="167"/>
      <c r="D74" s="170"/>
      <c r="E74" s="167"/>
      <c r="F74" s="167"/>
      <c r="G74" s="167"/>
      <c r="H74" s="170"/>
      <c r="I74" s="167"/>
      <c r="J74" s="167"/>
      <c r="K74" s="167"/>
      <c r="L74" s="167"/>
      <c r="M74" s="171"/>
      <c r="N74" s="171"/>
      <c r="O74" s="171"/>
      <c r="P74" s="171"/>
      <c r="Q74" s="167"/>
      <c r="R74" s="167"/>
    </row>
  </sheetData>
  <autoFilter ref="A5:IK73"/>
  <mergeCells count="3">
    <mergeCell ref="A1:K1"/>
    <mergeCell ref="A3:K3"/>
    <mergeCell ref="M4:P4"/>
  </mergeCells>
  <phoneticPr fontId="21" type="noConversion"/>
  <printOptions horizontalCentered="1"/>
  <pageMargins left="0.55118110236220497" right="0.55118110236220497" top="0.511811023622047" bottom="0.35433070866141703" header="1.14173228346457" footer="3.9370078740157501E-2"/>
  <pageSetup paperSize="9" scale="88" fitToHeight="0" orientation="portrait" horizontalDpi="300" verticalDpi="300"/>
  <headerFooter alignWithMargins="0">
    <oddFooter>&amp;C&amp;"宋体,加粗"&amp;10共&amp;N页第&amp;P页</oddFooter>
  </headerFooter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  <pageSetUpPr fitToPage="1"/>
  </sheetPr>
  <dimension ref="A1:H245"/>
  <sheetViews>
    <sheetView zoomScale="85" zoomScaleNormal="85" workbookViewId="0">
      <pane xSplit="2" ySplit="5" topLeftCell="C198" activePane="bottomRight" state="frozen"/>
      <selection pane="topRight"/>
      <selection pane="bottomLeft"/>
      <selection pane="bottomRight" activeCell="F219" sqref="F219"/>
    </sheetView>
  </sheetViews>
  <sheetFormatPr defaultColWidth="9" defaultRowHeight="15.75" customHeight="1"/>
  <cols>
    <col min="1" max="1" width="14.75" style="153" customWidth="1"/>
    <col min="2" max="2" width="20.25" style="56" customWidth="1"/>
    <col min="3" max="4" width="14.75" style="56" customWidth="1"/>
    <col min="5" max="5" width="14.75" style="54" customWidth="1"/>
    <col min="6" max="6" width="14.75" style="56" customWidth="1"/>
    <col min="7" max="7" width="13" style="56" customWidth="1"/>
    <col min="8" max="8" width="17" style="57" customWidth="1"/>
    <col min="9" max="16384" width="9" style="152"/>
  </cols>
  <sheetData>
    <row r="1" spans="1:8" s="151" customFormat="1" ht="25.5" customHeight="1">
      <c r="A1" s="361" t="s">
        <v>1630</v>
      </c>
      <c r="B1" s="361"/>
      <c r="C1" s="361"/>
      <c r="D1" s="361"/>
      <c r="E1" s="361"/>
      <c r="F1" s="361"/>
      <c r="G1" s="361"/>
      <c r="H1" s="335"/>
    </row>
    <row r="2" spans="1:8" s="237" customFormat="1" ht="15.75" customHeight="1">
      <c r="A2" s="234"/>
      <c r="B2" s="235"/>
      <c r="C2" s="235"/>
      <c r="D2" s="235"/>
      <c r="E2" s="235"/>
      <c r="F2" s="235"/>
      <c r="G2" s="235"/>
      <c r="H2" s="235"/>
    </row>
    <row r="3" spans="1:8" s="238" customFormat="1" ht="15.75" customHeight="1">
      <c r="A3" s="239"/>
      <c r="B3" s="240"/>
      <c r="C3" s="240"/>
      <c r="D3" s="240"/>
      <c r="E3" s="241"/>
      <c r="F3" s="240"/>
      <c r="G3" s="240"/>
      <c r="H3" s="242"/>
    </row>
    <row r="4" spans="1:8" s="244" customFormat="1" ht="15.75" customHeight="1">
      <c r="A4" s="348" t="s">
        <v>225</v>
      </c>
      <c r="B4" s="350" t="s">
        <v>226</v>
      </c>
      <c r="C4" s="350" t="s">
        <v>227</v>
      </c>
      <c r="D4" s="352" t="s">
        <v>228</v>
      </c>
      <c r="E4" s="352" t="s">
        <v>229</v>
      </c>
      <c r="F4" s="352" t="s">
        <v>1626</v>
      </c>
      <c r="G4" s="352" t="s">
        <v>231</v>
      </c>
      <c r="H4" s="350" t="s">
        <v>234</v>
      </c>
    </row>
    <row r="5" spans="1:8" s="244" customFormat="1" ht="15.75" customHeight="1">
      <c r="A5" s="349"/>
      <c r="B5" s="351"/>
      <c r="C5" s="351"/>
      <c r="D5" s="353"/>
      <c r="E5" s="354"/>
      <c r="F5" s="354"/>
      <c r="G5" s="353"/>
      <c r="H5" s="350"/>
    </row>
    <row r="6" spans="1:8" s="252" customFormat="1" ht="15.75" customHeight="1">
      <c r="A6" s="246" t="s">
        <v>238</v>
      </c>
      <c r="B6" s="48" t="s">
        <v>1096</v>
      </c>
      <c r="C6" s="247" t="s">
        <v>1097</v>
      </c>
      <c r="D6" s="248" t="s">
        <v>241</v>
      </c>
      <c r="E6" s="245" t="s">
        <v>242</v>
      </c>
      <c r="F6" s="259">
        <v>11</v>
      </c>
      <c r="G6" s="250" t="s">
        <v>243</v>
      </c>
      <c r="H6" s="260">
        <v>20</v>
      </c>
    </row>
    <row r="7" spans="1:8" s="237" customFormat="1" ht="15.75" customHeight="1">
      <c r="A7" s="246" t="s">
        <v>244</v>
      </c>
      <c r="B7" s="48" t="s">
        <v>1098</v>
      </c>
      <c r="C7" s="247" t="s">
        <v>1099</v>
      </c>
      <c r="D7" s="248" t="s">
        <v>241</v>
      </c>
      <c r="E7" s="245" t="s">
        <v>242</v>
      </c>
      <c r="F7" s="259">
        <v>12.7</v>
      </c>
      <c r="G7" s="253" t="s">
        <v>243</v>
      </c>
      <c r="H7" s="260">
        <v>20</v>
      </c>
    </row>
    <row r="8" spans="1:8" s="237" customFormat="1" ht="15.75" customHeight="1">
      <c r="A8" s="246" t="s">
        <v>248</v>
      </c>
      <c r="B8" s="48" t="s">
        <v>1100</v>
      </c>
      <c r="C8" s="247" t="s">
        <v>1101</v>
      </c>
      <c r="D8" s="248" t="s">
        <v>247</v>
      </c>
      <c r="E8" s="245" t="s">
        <v>242</v>
      </c>
      <c r="F8" s="259">
        <v>4</v>
      </c>
      <c r="G8" s="253" t="s">
        <v>243</v>
      </c>
      <c r="H8" s="260">
        <v>10</v>
      </c>
    </row>
    <row r="9" spans="1:8" s="237" customFormat="1" ht="15.75" customHeight="1">
      <c r="A9" s="246" t="s">
        <v>81</v>
      </c>
      <c r="B9" s="48" t="s">
        <v>1102</v>
      </c>
      <c r="C9" s="247" t="s">
        <v>1103</v>
      </c>
      <c r="D9" s="248" t="s">
        <v>247</v>
      </c>
      <c r="E9" s="245" t="s">
        <v>242</v>
      </c>
      <c r="F9" s="259">
        <v>9.6999999999999993</v>
      </c>
      <c r="G9" s="253" t="s">
        <v>243</v>
      </c>
      <c r="H9" s="260">
        <v>10</v>
      </c>
    </row>
    <row r="10" spans="1:8" s="237" customFormat="1" ht="15.75" customHeight="1">
      <c r="A10" s="246" t="s">
        <v>161</v>
      </c>
      <c r="B10" s="48" t="s">
        <v>1100</v>
      </c>
      <c r="C10" s="247" t="s">
        <v>1104</v>
      </c>
      <c r="D10" s="248" t="s">
        <v>247</v>
      </c>
      <c r="E10" s="245" t="s">
        <v>242</v>
      </c>
      <c r="F10" s="259">
        <v>5.3</v>
      </c>
      <c r="G10" s="253" t="s">
        <v>243</v>
      </c>
      <c r="H10" s="260">
        <v>20</v>
      </c>
    </row>
    <row r="11" spans="1:8" s="237" customFormat="1" ht="15.75" customHeight="1">
      <c r="A11" s="246" t="s">
        <v>195</v>
      </c>
      <c r="B11" s="48" t="s">
        <v>1100</v>
      </c>
      <c r="C11" s="247" t="s">
        <v>1104</v>
      </c>
      <c r="D11" s="248" t="s">
        <v>241</v>
      </c>
      <c r="E11" s="245" t="s">
        <v>242</v>
      </c>
      <c r="F11" s="259">
        <v>4.4000000000000004</v>
      </c>
      <c r="G11" s="253" t="s">
        <v>243</v>
      </c>
      <c r="H11" s="260">
        <v>10</v>
      </c>
    </row>
    <row r="12" spans="1:8" s="237" customFormat="1" ht="15.75" customHeight="1">
      <c r="A12" s="246" t="s">
        <v>257</v>
      </c>
      <c r="B12" s="48" t="s">
        <v>1105</v>
      </c>
      <c r="C12" s="247" t="s">
        <v>1106</v>
      </c>
      <c r="D12" s="248" t="s">
        <v>241</v>
      </c>
      <c r="E12" s="245" t="s">
        <v>242</v>
      </c>
      <c r="F12" s="259">
        <v>5.9</v>
      </c>
      <c r="G12" s="253" t="s">
        <v>243</v>
      </c>
      <c r="H12" s="260">
        <v>45</v>
      </c>
    </row>
    <row r="13" spans="1:8" s="237" customFormat="1" ht="15.75" customHeight="1">
      <c r="A13" s="246" t="s">
        <v>261</v>
      </c>
      <c r="B13" s="48" t="s">
        <v>397</v>
      </c>
      <c r="C13" s="247" t="s">
        <v>1107</v>
      </c>
      <c r="D13" s="248" t="s">
        <v>241</v>
      </c>
      <c r="E13" s="245" t="s">
        <v>242</v>
      </c>
      <c r="F13" s="259">
        <v>0.1</v>
      </c>
      <c r="G13" s="253" t="s">
        <v>243</v>
      </c>
      <c r="H13" s="260">
        <v>18</v>
      </c>
    </row>
    <row r="14" spans="1:8" s="237" customFormat="1" ht="15.75" customHeight="1">
      <c r="A14" s="246" t="s">
        <v>264</v>
      </c>
      <c r="B14" s="48" t="s">
        <v>1108</v>
      </c>
      <c r="C14" s="247" t="s">
        <v>1109</v>
      </c>
      <c r="D14" s="248" t="s">
        <v>241</v>
      </c>
      <c r="E14" s="245" t="s">
        <v>242</v>
      </c>
      <c r="F14" s="259">
        <v>0.2</v>
      </c>
      <c r="G14" s="253" t="s">
        <v>243</v>
      </c>
      <c r="H14" s="260">
        <v>24</v>
      </c>
    </row>
    <row r="15" spans="1:8" s="237" customFormat="1" ht="15.75" customHeight="1">
      <c r="A15" s="246" t="s">
        <v>266</v>
      </c>
      <c r="B15" s="48" t="s">
        <v>576</v>
      </c>
      <c r="C15" s="247" t="s">
        <v>1110</v>
      </c>
      <c r="D15" s="248" t="s">
        <v>241</v>
      </c>
      <c r="E15" s="245" t="s">
        <v>296</v>
      </c>
      <c r="F15" s="259">
        <v>1</v>
      </c>
      <c r="G15" s="253" t="s">
        <v>243</v>
      </c>
      <c r="H15" s="260">
        <v>48</v>
      </c>
    </row>
    <row r="16" spans="1:8" s="237" customFormat="1" ht="15.75" customHeight="1">
      <c r="A16" s="246" t="s">
        <v>269</v>
      </c>
      <c r="B16" s="48" t="s">
        <v>1111</v>
      </c>
      <c r="C16" s="247" t="s">
        <v>1112</v>
      </c>
      <c r="D16" s="248" t="s">
        <v>241</v>
      </c>
      <c r="E16" s="245" t="s">
        <v>242</v>
      </c>
      <c r="F16" s="259">
        <v>3.6</v>
      </c>
      <c r="G16" s="253" t="s">
        <v>243</v>
      </c>
      <c r="H16" s="260">
        <v>2</v>
      </c>
    </row>
    <row r="17" spans="1:8" s="237" customFormat="1" ht="15.75" customHeight="1">
      <c r="A17" s="246" t="s">
        <v>272</v>
      </c>
      <c r="B17" s="48" t="s">
        <v>1113</v>
      </c>
      <c r="C17" s="247" t="s">
        <v>1114</v>
      </c>
      <c r="D17" s="248" t="s">
        <v>241</v>
      </c>
      <c r="E17" s="245" t="s">
        <v>242</v>
      </c>
      <c r="F17" s="259">
        <v>0.8</v>
      </c>
      <c r="G17" s="253" t="s">
        <v>243</v>
      </c>
      <c r="H17" s="260">
        <v>24</v>
      </c>
    </row>
    <row r="18" spans="1:8" s="237" customFormat="1" ht="15.75" customHeight="1">
      <c r="A18" s="246" t="s">
        <v>275</v>
      </c>
      <c r="B18" s="48" t="s">
        <v>489</v>
      </c>
      <c r="C18" s="247" t="s">
        <v>1115</v>
      </c>
      <c r="D18" s="248" t="s">
        <v>241</v>
      </c>
      <c r="E18" s="245" t="s">
        <v>242</v>
      </c>
      <c r="F18" s="259">
        <v>0.08</v>
      </c>
      <c r="G18" s="253" t="s">
        <v>243</v>
      </c>
      <c r="H18" s="260">
        <v>18</v>
      </c>
    </row>
    <row r="19" spans="1:8" s="237" customFormat="1" ht="15.75" customHeight="1">
      <c r="A19" s="246" t="s">
        <v>278</v>
      </c>
      <c r="B19" s="48" t="s">
        <v>301</v>
      </c>
      <c r="C19" s="247" t="s">
        <v>1116</v>
      </c>
      <c r="D19" s="248" t="s">
        <v>241</v>
      </c>
      <c r="E19" s="245" t="s">
        <v>242</v>
      </c>
      <c r="F19" s="259">
        <v>7.0000000000000007E-2</v>
      </c>
      <c r="G19" s="253" t="s">
        <v>243</v>
      </c>
      <c r="H19" s="260">
        <v>18</v>
      </c>
    </row>
    <row r="20" spans="1:8" s="237" customFormat="1" ht="15.75" customHeight="1">
      <c r="A20" s="246" t="s">
        <v>281</v>
      </c>
      <c r="B20" s="48" t="s">
        <v>355</v>
      </c>
      <c r="C20" s="247" t="s">
        <v>1117</v>
      </c>
      <c r="D20" s="248" t="s">
        <v>241</v>
      </c>
      <c r="E20" s="245" t="s">
        <v>242</v>
      </c>
      <c r="F20" s="259">
        <v>0.18</v>
      </c>
      <c r="G20" s="253" t="s">
        <v>243</v>
      </c>
      <c r="H20" s="260">
        <v>12</v>
      </c>
    </row>
    <row r="21" spans="1:8" s="237" customFormat="1" ht="15.75" customHeight="1">
      <c r="A21" s="246" t="s">
        <v>284</v>
      </c>
      <c r="B21" s="48" t="s">
        <v>1108</v>
      </c>
      <c r="C21" s="247" t="s">
        <v>1118</v>
      </c>
      <c r="D21" s="248" t="s">
        <v>241</v>
      </c>
      <c r="E21" s="245" t="s">
        <v>242</v>
      </c>
      <c r="F21" s="259">
        <v>0.4</v>
      </c>
      <c r="G21" s="253" t="s">
        <v>243</v>
      </c>
      <c r="H21" s="260">
        <v>36</v>
      </c>
    </row>
    <row r="22" spans="1:8" s="237" customFormat="1" ht="15.75" customHeight="1">
      <c r="A22" s="246" t="s">
        <v>287</v>
      </c>
      <c r="B22" s="48" t="s">
        <v>1119</v>
      </c>
      <c r="C22" s="247" t="s">
        <v>1120</v>
      </c>
      <c r="D22" s="248" t="s">
        <v>241</v>
      </c>
      <c r="E22" s="245" t="s">
        <v>242</v>
      </c>
      <c r="F22" s="259">
        <v>2.2999999999999998</v>
      </c>
      <c r="G22" s="253" t="s">
        <v>243</v>
      </c>
      <c r="H22" s="260">
        <v>7</v>
      </c>
    </row>
    <row r="23" spans="1:8" s="237" customFormat="1" ht="15.75" customHeight="1">
      <c r="A23" s="246" t="s">
        <v>290</v>
      </c>
      <c r="B23" s="48" t="s">
        <v>1121</v>
      </c>
      <c r="C23" s="247" t="s">
        <v>1122</v>
      </c>
      <c r="D23" s="248" t="s">
        <v>241</v>
      </c>
      <c r="E23" s="245" t="s">
        <v>242</v>
      </c>
      <c r="F23" s="259">
        <v>2.1</v>
      </c>
      <c r="G23" s="253" t="s">
        <v>243</v>
      </c>
      <c r="H23" s="260">
        <v>30</v>
      </c>
    </row>
    <row r="24" spans="1:8" s="237" customFormat="1" ht="15.75" customHeight="1">
      <c r="A24" s="246" t="s">
        <v>293</v>
      </c>
      <c r="B24" s="48" t="s">
        <v>346</v>
      </c>
      <c r="C24" s="247" t="s">
        <v>1123</v>
      </c>
      <c r="D24" s="248" t="s">
        <v>241</v>
      </c>
      <c r="E24" s="245" t="s">
        <v>242</v>
      </c>
      <c r="F24" s="259">
        <v>5.9</v>
      </c>
      <c r="G24" s="253" t="s">
        <v>243</v>
      </c>
      <c r="H24" s="260">
        <v>21</v>
      </c>
    </row>
    <row r="25" spans="1:8" s="237" customFormat="1" ht="15.75" customHeight="1">
      <c r="A25" s="246" t="s">
        <v>297</v>
      </c>
      <c r="B25" s="48" t="s">
        <v>1124</v>
      </c>
      <c r="C25" s="247" t="s">
        <v>1125</v>
      </c>
      <c r="D25" s="248" t="s">
        <v>241</v>
      </c>
      <c r="E25" s="245" t="s">
        <v>242</v>
      </c>
      <c r="F25" s="259">
        <v>8.6</v>
      </c>
      <c r="G25" s="253" t="s">
        <v>243</v>
      </c>
      <c r="H25" s="260">
        <v>52</v>
      </c>
    </row>
    <row r="26" spans="1:8" s="237" customFormat="1" ht="15.75" customHeight="1">
      <c r="A26" s="246" t="s">
        <v>300</v>
      </c>
      <c r="B26" s="48" t="s">
        <v>1108</v>
      </c>
      <c r="C26" s="247" t="s">
        <v>1125</v>
      </c>
      <c r="D26" s="248" t="s">
        <v>241</v>
      </c>
      <c r="E26" s="245" t="s">
        <v>242</v>
      </c>
      <c r="F26" s="259">
        <v>0.2</v>
      </c>
      <c r="G26" s="253" t="s">
        <v>243</v>
      </c>
      <c r="H26" s="260">
        <v>24</v>
      </c>
    </row>
    <row r="27" spans="1:8" s="237" customFormat="1" ht="15.75" customHeight="1">
      <c r="A27" s="246" t="s">
        <v>303</v>
      </c>
      <c r="B27" s="48" t="s">
        <v>1126</v>
      </c>
      <c r="C27" s="247" t="s">
        <v>1127</v>
      </c>
      <c r="D27" s="248" t="s">
        <v>241</v>
      </c>
      <c r="E27" s="245" t="s">
        <v>296</v>
      </c>
      <c r="F27" s="259">
        <v>1.1000000000000001</v>
      </c>
      <c r="G27" s="253" t="s">
        <v>243</v>
      </c>
      <c r="H27" s="260">
        <v>44</v>
      </c>
    </row>
    <row r="28" spans="1:8" s="237" customFormat="1" ht="15.75" customHeight="1">
      <c r="A28" s="246" t="s">
        <v>306</v>
      </c>
      <c r="B28" s="48" t="s">
        <v>1128</v>
      </c>
      <c r="C28" s="247" t="s">
        <v>1129</v>
      </c>
      <c r="D28" s="248" t="s">
        <v>241</v>
      </c>
      <c r="E28" s="245" t="s">
        <v>242</v>
      </c>
      <c r="F28" s="259">
        <v>0.1</v>
      </c>
      <c r="G28" s="253" t="s">
        <v>243</v>
      </c>
      <c r="H28" s="260">
        <v>12</v>
      </c>
    </row>
    <row r="29" spans="1:8" s="237" customFormat="1" ht="15.75" customHeight="1">
      <c r="A29" s="246" t="s">
        <v>309</v>
      </c>
      <c r="B29" s="48" t="s">
        <v>346</v>
      </c>
      <c r="C29" s="247" t="s">
        <v>1130</v>
      </c>
      <c r="D29" s="248" t="s">
        <v>241</v>
      </c>
      <c r="E29" s="245" t="s">
        <v>242</v>
      </c>
      <c r="F29" s="259">
        <v>4.4000000000000004</v>
      </c>
      <c r="G29" s="253" t="s">
        <v>243</v>
      </c>
      <c r="H29" s="260">
        <v>40</v>
      </c>
    </row>
    <row r="30" spans="1:8" s="237" customFormat="1" ht="15.75" customHeight="1">
      <c r="A30" s="246" t="s">
        <v>312</v>
      </c>
      <c r="B30" s="48" t="s">
        <v>1131</v>
      </c>
      <c r="C30" s="247" t="s">
        <v>1132</v>
      </c>
      <c r="D30" s="248" t="s">
        <v>241</v>
      </c>
      <c r="E30" s="245" t="s">
        <v>242</v>
      </c>
      <c r="F30" s="259">
        <v>4.5</v>
      </c>
      <c r="G30" s="253" t="s">
        <v>243</v>
      </c>
      <c r="H30" s="260">
        <v>28</v>
      </c>
    </row>
    <row r="31" spans="1:8" s="237" customFormat="1" ht="15.75" customHeight="1">
      <c r="A31" s="246" t="s">
        <v>315</v>
      </c>
      <c r="B31" s="48" t="s">
        <v>1133</v>
      </c>
      <c r="C31" s="247" t="s">
        <v>1134</v>
      </c>
      <c r="D31" s="248" t="s">
        <v>241</v>
      </c>
      <c r="E31" s="245" t="s">
        <v>242</v>
      </c>
      <c r="F31" s="259">
        <v>4.5</v>
      </c>
      <c r="G31" s="253" t="s">
        <v>243</v>
      </c>
      <c r="H31" s="260">
        <v>2</v>
      </c>
    </row>
    <row r="32" spans="1:8" s="237" customFormat="1" ht="15.75" customHeight="1">
      <c r="A32" s="246" t="s">
        <v>318</v>
      </c>
      <c r="B32" s="48" t="s">
        <v>1135</v>
      </c>
      <c r="C32" s="247" t="s">
        <v>1136</v>
      </c>
      <c r="D32" s="248" t="s">
        <v>241</v>
      </c>
      <c r="E32" s="245" t="s">
        <v>242</v>
      </c>
      <c r="F32" s="259">
        <v>0.4</v>
      </c>
      <c r="G32" s="253" t="s">
        <v>243</v>
      </c>
      <c r="H32" s="260">
        <v>12</v>
      </c>
    </row>
    <row r="33" spans="1:8" s="237" customFormat="1" ht="15.75" customHeight="1">
      <c r="A33" s="246" t="s">
        <v>321</v>
      </c>
      <c r="B33" s="48" t="s">
        <v>1137</v>
      </c>
      <c r="C33" s="247" t="s">
        <v>1138</v>
      </c>
      <c r="D33" s="248" t="s">
        <v>241</v>
      </c>
      <c r="E33" s="245" t="s">
        <v>242</v>
      </c>
      <c r="F33" s="259">
        <v>0.2</v>
      </c>
      <c r="G33" s="253" t="s">
        <v>243</v>
      </c>
      <c r="H33" s="260">
        <v>2</v>
      </c>
    </row>
    <row r="34" spans="1:8" s="237" customFormat="1" ht="15.75" customHeight="1">
      <c r="A34" s="246" t="s">
        <v>323</v>
      </c>
      <c r="B34" s="48" t="s">
        <v>1139</v>
      </c>
      <c r="C34" s="247" t="s">
        <v>1140</v>
      </c>
      <c r="D34" s="248" t="s">
        <v>241</v>
      </c>
      <c r="E34" s="245" t="s">
        <v>242</v>
      </c>
      <c r="F34" s="259">
        <v>0.3</v>
      </c>
      <c r="G34" s="253" t="s">
        <v>243</v>
      </c>
      <c r="H34" s="260">
        <v>4</v>
      </c>
    </row>
    <row r="35" spans="1:8" s="237" customFormat="1" ht="15.75" customHeight="1">
      <c r="A35" s="246" t="s">
        <v>326</v>
      </c>
      <c r="B35" s="48" t="s">
        <v>338</v>
      </c>
      <c r="C35" s="247" t="s">
        <v>1141</v>
      </c>
      <c r="D35" s="248" t="s">
        <v>241</v>
      </c>
      <c r="E35" s="245" t="s">
        <v>242</v>
      </c>
      <c r="F35" s="259">
        <v>1</v>
      </c>
      <c r="G35" s="253" t="s">
        <v>243</v>
      </c>
      <c r="H35" s="260">
        <v>36</v>
      </c>
    </row>
    <row r="36" spans="1:8" s="237" customFormat="1" ht="15.75" customHeight="1">
      <c r="A36" s="246" t="s">
        <v>329</v>
      </c>
      <c r="B36" s="48" t="s">
        <v>313</v>
      </c>
      <c r="C36" s="247" t="s">
        <v>1142</v>
      </c>
      <c r="D36" s="248" t="s">
        <v>241</v>
      </c>
      <c r="E36" s="245" t="s">
        <v>242</v>
      </c>
      <c r="F36" s="259">
        <v>0.3</v>
      </c>
      <c r="G36" s="253" t="s">
        <v>243</v>
      </c>
      <c r="H36" s="260">
        <v>8</v>
      </c>
    </row>
    <row r="37" spans="1:8" s="237" customFormat="1" ht="15.75" customHeight="1">
      <c r="A37" s="246" t="s">
        <v>330</v>
      </c>
      <c r="B37" s="48" t="s">
        <v>576</v>
      </c>
      <c r="C37" s="247" t="s">
        <v>1143</v>
      </c>
      <c r="D37" s="248" t="s">
        <v>241</v>
      </c>
      <c r="E37" s="245" t="s">
        <v>242</v>
      </c>
      <c r="F37" s="259">
        <v>1.3</v>
      </c>
      <c r="G37" s="253" t="s">
        <v>243</v>
      </c>
      <c r="H37" s="260">
        <v>10</v>
      </c>
    </row>
    <row r="38" spans="1:8" s="237" customFormat="1" ht="15.75" customHeight="1">
      <c r="A38" s="246" t="s">
        <v>332</v>
      </c>
      <c r="B38" s="48" t="s">
        <v>1144</v>
      </c>
      <c r="C38" s="247" t="s">
        <v>1145</v>
      </c>
      <c r="D38" s="248" t="s">
        <v>241</v>
      </c>
      <c r="E38" s="245" t="s">
        <v>242</v>
      </c>
      <c r="F38" s="261">
        <v>2.5000000000000001E-2</v>
      </c>
      <c r="G38" s="253" t="s">
        <v>243</v>
      </c>
      <c r="H38" s="260">
        <v>30</v>
      </c>
    </row>
    <row r="39" spans="1:8" s="237" customFormat="1" ht="15.75" customHeight="1">
      <c r="A39" s="246" t="s">
        <v>334</v>
      </c>
      <c r="B39" s="48" t="s">
        <v>1021</v>
      </c>
      <c r="C39" s="247" t="s">
        <v>1146</v>
      </c>
      <c r="D39" s="248" t="s">
        <v>241</v>
      </c>
      <c r="E39" s="245" t="s">
        <v>242</v>
      </c>
      <c r="F39" s="259">
        <v>6.5</v>
      </c>
      <c r="G39" s="253" t="s">
        <v>243</v>
      </c>
      <c r="H39" s="260">
        <v>4</v>
      </c>
    </row>
    <row r="40" spans="1:8" s="237" customFormat="1" ht="15.75" customHeight="1">
      <c r="A40" s="246" t="s">
        <v>337</v>
      </c>
      <c r="B40" s="48" t="s">
        <v>1147</v>
      </c>
      <c r="C40" s="247" t="s">
        <v>1148</v>
      </c>
      <c r="D40" s="248" t="s">
        <v>241</v>
      </c>
      <c r="E40" s="245" t="s">
        <v>242</v>
      </c>
      <c r="F40" s="259">
        <v>6.7</v>
      </c>
      <c r="G40" s="253" t="s">
        <v>243</v>
      </c>
      <c r="H40" s="260">
        <v>49</v>
      </c>
    </row>
    <row r="41" spans="1:8" s="237" customFormat="1" ht="15.75" customHeight="1">
      <c r="A41" s="246" t="s">
        <v>340</v>
      </c>
      <c r="B41" s="48" t="s">
        <v>1108</v>
      </c>
      <c r="C41" s="247" t="s">
        <v>1149</v>
      </c>
      <c r="D41" s="248" t="s">
        <v>241</v>
      </c>
      <c r="E41" s="245" t="s">
        <v>242</v>
      </c>
      <c r="F41" s="259">
        <v>0.4</v>
      </c>
      <c r="G41" s="253" t="s">
        <v>243</v>
      </c>
      <c r="H41" s="260">
        <v>6</v>
      </c>
    </row>
    <row r="42" spans="1:8" s="237" customFormat="1" ht="15.75" customHeight="1">
      <c r="A42" s="246" t="s">
        <v>342</v>
      </c>
      <c r="B42" s="48" t="s">
        <v>346</v>
      </c>
      <c r="C42" s="247" t="s">
        <v>1150</v>
      </c>
      <c r="D42" s="248" t="s">
        <v>241</v>
      </c>
      <c r="E42" s="245" t="s">
        <v>242</v>
      </c>
      <c r="F42" s="259">
        <v>4.5999999999999996</v>
      </c>
      <c r="G42" s="253" t="s">
        <v>243</v>
      </c>
      <c r="H42" s="260">
        <v>17</v>
      </c>
    </row>
    <row r="43" spans="1:8" s="237" customFormat="1" ht="15.75" customHeight="1">
      <c r="A43" s="246" t="s">
        <v>345</v>
      </c>
      <c r="B43" s="48" t="s">
        <v>1108</v>
      </c>
      <c r="C43" s="247" t="s">
        <v>1151</v>
      </c>
      <c r="D43" s="248" t="s">
        <v>241</v>
      </c>
      <c r="E43" s="245" t="s">
        <v>242</v>
      </c>
      <c r="F43" s="259">
        <v>1.1000000000000001</v>
      </c>
      <c r="G43" s="253" t="s">
        <v>243</v>
      </c>
      <c r="H43" s="260">
        <v>10</v>
      </c>
    </row>
    <row r="44" spans="1:8" s="237" customFormat="1" ht="15.75" customHeight="1">
      <c r="A44" s="246" t="s">
        <v>348</v>
      </c>
      <c r="B44" s="48" t="s">
        <v>346</v>
      </c>
      <c r="C44" s="247" t="s">
        <v>1152</v>
      </c>
      <c r="D44" s="248" t="s">
        <v>241</v>
      </c>
      <c r="E44" s="245" t="s">
        <v>242</v>
      </c>
      <c r="F44" s="259">
        <v>5.7</v>
      </c>
      <c r="G44" s="253" t="s">
        <v>243</v>
      </c>
      <c r="H44" s="260">
        <v>27</v>
      </c>
    </row>
    <row r="45" spans="1:8" s="237" customFormat="1" ht="15.75" customHeight="1">
      <c r="A45" s="246" t="s">
        <v>351</v>
      </c>
      <c r="B45" s="48" t="s">
        <v>576</v>
      </c>
      <c r="C45" s="247" t="s">
        <v>1153</v>
      </c>
      <c r="D45" s="248" t="s">
        <v>241</v>
      </c>
      <c r="E45" s="245" t="s">
        <v>242</v>
      </c>
      <c r="F45" s="259">
        <v>1.2</v>
      </c>
      <c r="G45" s="253" t="s">
        <v>243</v>
      </c>
      <c r="H45" s="260">
        <v>49</v>
      </c>
    </row>
    <row r="46" spans="1:8" s="237" customFormat="1" ht="15.75" customHeight="1">
      <c r="A46" s="246" t="s">
        <v>354</v>
      </c>
      <c r="B46" s="48" t="s">
        <v>576</v>
      </c>
      <c r="C46" s="247" t="s">
        <v>1154</v>
      </c>
      <c r="D46" s="248" t="s">
        <v>241</v>
      </c>
      <c r="E46" s="245" t="s">
        <v>242</v>
      </c>
      <c r="F46" s="259">
        <v>1.1000000000000001</v>
      </c>
      <c r="G46" s="253" t="s">
        <v>243</v>
      </c>
      <c r="H46" s="260">
        <v>17</v>
      </c>
    </row>
    <row r="47" spans="1:8" s="237" customFormat="1" ht="15.75" customHeight="1">
      <c r="A47" s="246" t="s">
        <v>357</v>
      </c>
      <c r="B47" s="48" t="s">
        <v>793</v>
      </c>
      <c r="C47" s="247" t="s">
        <v>1155</v>
      </c>
      <c r="D47" s="248" t="s">
        <v>241</v>
      </c>
      <c r="E47" s="245" t="s">
        <v>242</v>
      </c>
      <c r="F47" s="261">
        <v>2.5000000000000001E-2</v>
      </c>
      <c r="G47" s="253" t="s">
        <v>243</v>
      </c>
      <c r="H47" s="260">
        <v>12</v>
      </c>
    </row>
    <row r="48" spans="1:8" s="237" customFormat="1" ht="15.75" customHeight="1">
      <c r="A48" s="246" t="s">
        <v>360</v>
      </c>
      <c r="B48" s="48" t="s">
        <v>417</v>
      </c>
      <c r="C48" s="247" t="s">
        <v>1156</v>
      </c>
      <c r="D48" s="248" t="s">
        <v>241</v>
      </c>
      <c r="E48" s="245" t="s">
        <v>242</v>
      </c>
      <c r="F48" s="259">
        <v>0.2</v>
      </c>
      <c r="G48" s="253" t="s">
        <v>243</v>
      </c>
      <c r="H48" s="260">
        <v>80</v>
      </c>
    </row>
    <row r="49" spans="1:8" s="237" customFormat="1" ht="15.75" customHeight="1">
      <c r="A49" s="246" t="s">
        <v>363</v>
      </c>
      <c r="B49" s="48" t="s">
        <v>1157</v>
      </c>
      <c r="C49" s="247" t="s">
        <v>1158</v>
      </c>
      <c r="D49" s="248" t="s">
        <v>241</v>
      </c>
      <c r="E49" s="245" t="s">
        <v>242</v>
      </c>
      <c r="F49" s="259">
        <v>0.3</v>
      </c>
      <c r="G49" s="253" t="s">
        <v>243</v>
      </c>
      <c r="H49" s="260">
        <v>8</v>
      </c>
    </row>
    <row r="50" spans="1:8" s="237" customFormat="1" ht="15.75" customHeight="1">
      <c r="A50" s="246" t="s">
        <v>365</v>
      </c>
      <c r="B50" s="48" t="s">
        <v>1157</v>
      </c>
      <c r="C50" s="247" t="s">
        <v>1158</v>
      </c>
      <c r="D50" s="248" t="s">
        <v>247</v>
      </c>
      <c r="E50" s="245" t="s">
        <v>242</v>
      </c>
      <c r="F50" s="259">
        <v>0.4</v>
      </c>
      <c r="G50" s="253" t="s">
        <v>243</v>
      </c>
      <c r="H50" s="260">
        <v>40</v>
      </c>
    </row>
    <row r="51" spans="1:8" s="237" customFormat="1" ht="15.75" customHeight="1">
      <c r="A51" s="246" t="s">
        <v>367</v>
      </c>
      <c r="B51" s="48" t="s">
        <v>1159</v>
      </c>
      <c r="C51" s="247" t="s">
        <v>1160</v>
      </c>
      <c r="D51" s="248" t="s">
        <v>241</v>
      </c>
      <c r="E51" s="245" t="s">
        <v>242</v>
      </c>
      <c r="F51" s="259">
        <v>0.4</v>
      </c>
      <c r="G51" s="253" t="s">
        <v>243</v>
      </c>
      <c r="H51" s="260">
        <v>38</v>
      </c>
    </row>
    <row r="52" spans="1:8" s="237" customFormat="1" ht="15.75" customHeight="1">
      <c r="A52" s="246" t="s">
        <v>369</v>
      </c>
      <c r="B52" s="48" t="s">
        <v>1161</v>
      </c>
      <c r="C52" s="247" t="s">
        <v>1162</v>
      </c>
      <c r="D52" s="248" t="s">
        <v>241</v>
      </c>
      <c r="E52" s="245" t="s">
        <v>242</v>
      </c>
      <c r="F52" s="261">
        <v>4.4999999999999998E-2</v>
      </c>
      <c r="G52" s="253" t="s">
        <v>243</v>
      </c>
      <c r="H52" s="260">
        <v>68</v>
      </c>
    </row>
    <row r="53" spans="1:8" s="237" customFormat="1" ht="15.75" customHeight="1">
      <c r="A53" s="246" t="s">
        <v>372</v>
      </c>
      <c r="B53" s="48" t="s">
        <v>1163</v>
      </c>
      <c r="C53" s="247" t="s">
        <v>1164</v>
      </c>
      <c r="D53" s="248" t="s">
        <v>241</v>
      </c>
      <c r="E53" s="245" t="s">
        <v>242</v>
      </c>
      <c r="F53" s="261">
        <v>2.5000000000000001E-2</v>
      </c>
      <c r="G53" s="253" t="s">
        <v>243</v>
      </c>
      <c r="H53" s="260">
        <v>4</v>
      </c>
    </row>
    <row r="54" spans="1:8" s="237" customFormat="1" ht="15.75" customHeight="1">
      <c r="A54" s="246" t="s">
        <v>374</v>
      </c>
      <c r="B54" s="48" t="s">
        <v>1165</v>
      </c>
      <c r="C54" s="247" t="s">
        <v>1166</v>
      </c>
      <c r="D54" s="248" t="s">
        <v>247</v>
      </c>
      <c r="E54" s="245" t="s">
        <v>242</v>
      </c>
      <c r="F54" s="259">
        <v>40.200000000000003</v>
      </c>
      <c r="G54" s="253" t="s">
        <v>243</v>
      </c>
      <c r="H54" s="260">
        <v>11</v>
      </c>
    </row>
    <row r="55" spans="1:8" s="237" customFormat="1" ht="15.75" customHeight="1">
      <c r="A55" s="246" t="s">
        <v>376</v>
      </c>
      <c r="B55" s="48" t="s">
        <v>1167</v>
      </c>
      <c r="C55" s="247" t="s">
        <v>1168</v>
      </c>
      <c r="D55" s="248" t="s">
        <v>247</v>
      </c>
      <c r="E55" s="245" t="s">
        <v>242</v>
      </c>
      <c r="F55" s="259">
        <v>59.2</v>
      </c>
      <c r="G55" s="253" t="s">
        <v>243</v>
      </c>
      <c r="H55" s="260">
        <v>10</v>
      </c>
    </row>
    <row r="56" spans="1:8" s="237" customFormat="1" ht="15.75" customHeight="1">
      <c r="A56" s="246" t="s">
        <v>379</v>
      </c>
      <c r="B56" s="48" t="s">
        <v>1161</v>
      </c>
      <c r="C56" s="247" t="s">
        <v>1169</v>
      </c>
      <c r="D56" s="248" t="s">
        <v>241</v>
      </c>
      <c r="E56" s="245" t="s">
        <v>242</v>
      </c>
      <c r="F56" s="261">
        <v>0.05</v>
      </c>
      <c r="G56" s="253" t="s">
        <v>243</v>
      </c>
      <c r="H56" s="260">
        <v>42</v>
      </c>
    </row>
    <row r="57" spans="1:8" s="237" customFormat="1" ht="15.75" customHeight="1">
      <c r="A57" s="246" t="s">
        <v>381</v>
      </c>
      <c r="B57" s="48" t="s">
        <v>1159</v>
      </c>
      <c r="C57" s="247" t="s">
        <v>1170</v>
      </c>
      <c r="D57" s="248" t="s">
        <v>241</v>
      </c>
      <c r="E57" s="245" t="s">
        <v>242</v>
      </c>
      <c r="F57" s="259">
        <v>0.4</v>
      </c>
      <c r="G57" s="253" t="s">
        <v>243</v>
      </c>
      <c r="H57" s="260">
        <v>12</v>
      </c>
    </row>
    <row r="58" spans="1:8" s="237" customFormat="1" ht="15.75" customHeight="1">
      <c r="A58" s="246" t="s">
        <v>383</v>
      </c>
      <c r="B58" s="48" t="s">
        <v>1171</v>
      </c>
      <c r="C58" s="247" t="s">
        <v>1172</v>
      </c>
      <c r="D58" s="248" t="s">
        <v>241</v>
      </c>
      <c r="E58" s="245" t="s">
        <v>242</v>
      </c>
      <c r="F58" s="261">
        <v>4.4999999999999998E-2</v>
      </c>
      <c r="G58" s="253" t="s">
        <v>243</v>
      </c>
      <c r="H58" s="260">
        <v>26</v>
      </c>
    </row>
    <row r="59" spans="1:8" s="237" customFormat="1" ht="15.75" customHeight="1">
      <c r="A59" s="246" t="s">
        <v>386</v>
      </c>
      <c r="B59" s="48" t="s">
        <v>1173</v>
      </c>
      <c r="C59" s="247" t="s">
        <v>1174</v>
      </c>
      <c r="D59" s="248" t="s">
        <v>241</v>
      </c>
      <c r="E59" s="245" t="s">
        <v>242</v>
      </c>
      <c r="F59" s="259">
        <v>0.4</v>
      </c>
      <c r="G59" s="253" t="s">
        <v>243</v>
      </c>
      <c r="H59" s="260">
        <v>36</v>
      </c>
    </row>
    <row r="60" spans="1:8" s="237" customFormat="1" ht="15.75" customHeight="1">
      <c r="A60" s="246" t="s">
        <v>388</v>
      </c>
      <c r="B60" s="48" t="s">
        <v>249</v>
      </c>
      <c r="C60" s="247" t="s">
        <v>1175</v>
      </c>
      <c r="D60" s="248" t="s">
        <v>241</v>
      </c>
      <c r="E60" s="245" t="s">
        <v>242</v>
      </c>
      <c r="F60" s="259">
        <v>2</v>
      </c>
      <c r="G60" s="253" t="s">
        <v>243</v>
      </c>
      <c r="H60" s="260">
        <v>10</v>
      </c>
    </row>
    <row r="61" spans="1:8" s="237" customFormat="1" ht="15.75" customHeight="1">
      <c r="A61" s="246" t="s">
        <v>391</v>
      </c>
      <c r="B61" s="48" t="s">
        <v>338</v>
      </c>
      <c r="C61" s="247" t="s">
        <v>1176</v>
      </c>
      <c r="D61" s="248" t="s">
        <v>241</v>
      </c>
      <c r="E61" s="245" t="s">
        <v>242</v>
      </c>
      <c r="F61" s="259">
        <v>0.6</v>
      </c>
      <c r="G61" s="253" t="s">
        <v>243</v>
      </c>
      <c r="H61" s="260">
        <v>33</v>
      </c>
    </row>
    <row r="62" spans="1:8" s="237" customFormat="1" ht="15.75" customHeight="1">
      <c r="A62" s="246" t="s">
        <v>393</v>
      </c>
      <c r="B62" s="48" t="s">
        <v>1177</v>
      </c>
      <c r="C62" s="247" t="s">
        <v>1178</v>
      </c>
      <c r="D62" s="248" t="s">
        <v>241</v>
      </c>
      <c r="E62" s="245" t="s">
        <v>242</v>
      </c>
      <c r="F62" s="259">
        <v>0.1</v>
      </c>
      <c r="G62" s="253" t="s">
        <v>243</v>
      </c>
      <c r="H62" s="260">
        <v>2</v>
      </c>
    </row>
    <row r="63" spans="1:8" s="237" customFormat="1" ht="15.75" customHeight="1">
      <c r="A63" s="246" t="s">
        <v>396</v>
      </c>
      <c r="B63" s="48" t="s">
        <v>1179</v>
      </c>
      <c r="C63" s="247" t="s">
        <v>1180</v>
      </c>
      <c r="D63" s="248" t="s">
        <v>241</v>
      </c>
      <c r="E63" s="245" t="s">
        <v>242</v>
      </c>
      <c r="F63" s="259">
        <v>0.6</v>
      </c>
      <c r="G63" s="253" t="s">
        <v>243</v>
      </c>
      <c r="H63" s="260">
        <v>18</v>
      </c>
    </row>
    <row r="64" spans="1:8" s="237" customFormat="1" ht="15.75" customHeight="1">
      <c r="A64" s="246" t="s">
        <v>399</v>
      </c>
      <c r="B64" s="48" t="s">
        <v>521</v>
      </c>
      <c r="C64" s="247" t="s">
        <v>511</v>
      </c>
      <c r="D64" s="248" t="s">
        <v>241</v>
      </c>
      <c r="E64" s="245" t="s">
        <v>242</v>
      </c>
      <c r="F64" s="259">
        <v>0.4</v>
      </c>
      <c r="G64" s="253" t="s">
        <v>243</v>
      </c>
      <c r="H64" s="260">
        <v>8</v>
      </c>
    </row>
    <row r="65" spans="1:8" s="237" customFormat="1" ht="15.75" customHeight="1">
      <c r="A65" s="246" t="s">
        <v>402</v>
      </c>
      <c r="B65" s="48" t="s">
        <v>1181</v>
      </c>
      <c r="C65" s="247" t="s">
        <v>1182</v>
      </c>
      <c r="D65" s="248" t="s">
        <v>241</v>
      </c>
      <c r="E65" s="245" t="s">
        <v>242</v>
      </c>
      <c r="F65" s="259">
        <v>0.1</v>
      </c>
      <c r="G65" s="253" t="s">
        <v>243</v>
      </c>
      <c r="H65" s="260">
        <v>6</v>
      </c>
    </row>
    <row r="66" spans="1:8" s="237" customFormat="1" ht="15.75" customHeight="1">
      <c r="A66" s="246" t="s">
        <v>405</v>
      </c>
      <c r="B66" s="48" t="s">
        <v>1181</v>
      </c>
      <c r="C66" s="247" t="s">
        <v>1183</v>
      </c>
      <c r="D66" s="248" t="s">
        <v>241</v>
      </c>
      <c r="E66" s="245" t="s">
        <v>242</v>
      </c>
      <c r="F66" s="259">
        <v>1.2</v>
      </c>
      <c r="G66" s="253" t="s">
        <v>243</v>
      </c>
      <c r="H66" s="260">
        <v>12</v>
      </c>
    </row>
    <row r="67" spans="1:8" s="237" customFormat="1" ht="15.75" customHeight="1">
      <c r="A67" s="246" t="s">
        <v>407</v>
      </c>
      <c r="B67" s="48" t="s">
        <v>273</v>
      </c>
      <c r="C67" s="247" t="s">
        <v>1184</v>
      </c>
      <c r="D67" s="248" t="s">
        <v>241</v>
      </c>
      <c r="E67" s="245" t="s">
        <v>242</v>
      </c>
      <c r="F67" s="259">
        <v>0.5</v>
      </c>
      <c r="G67" s="253" t="s">
        <v>243</v>
      </c>
      <c r="H67" s="260">
        <v>30</v>
      </c>
    </row>
    <row r="68" spans="1:8" s="237" customFormat="1" ht="15.75" customHeight="1">
      <c r="A68" s="246" t="s">
        <v>409</v>
      </c>
      <c r="B68" s="48" t="s">
        <v>262</v>
      </c>
      <c r="C68" s="247" t="s">
        <v>1185</v>
      </c>
      <c r="D68" s="248" t="s">
        <v>241</v>
      </c>
      <c r="E68" s="245" t="s">
        <v>242</v>
      </c>
      <c r="F68" s="259">
        <v>0.54</v>
      </c>
      <c r="G68" s="253" t="s">
        <v>243</v>
      </c>
      <c r="H68" s="260">
        <v>8</v>
      </c>
    </row>
    <row r="69" spans="1:8" s="237" customFormat="1" ht="15.75" customHeight="1">
      <c r="A69" s="246" t="s">
        <v>411</v>
      </c>
      <c r="B69" s="48" t="s">
        <v>1052</v>
      </c>
      <c r="C69" s="247" t="s">
        <v>1186</v>
      </c>
      <c r="D69" s="248" t="s">
        <v>241</v>
      </c>
      <c r="E69" s="245" t="s">
        <v>242</v>
      </c>
      <c r="F69" s="259">
        <v>12.3</v>
      </c>
      <c r="G69" s="253" t="s">
        <v>243</v>
      </c>
      <c r="H69" s="260">
        <v>13</v>
      </c>
    </row>
    <row r="70" spans="1:8" s="237" customFormat="1" ht="15.75" customHeight="1">
      <c r="A70" s="246" t="s">
        <v>413</v>
      </c>
      <c r="B70" s="48" t="s">
        <v>1187</v>
      </c>
      <c r="C70" s="247" t="s">
        <v>1188</v>
      </c>
      <c r="D70" s="248" t="s">
        <v>247</v>
      </c>
      <c r="E70" s="245" t="s">
        <v>242</v>
      </c>
      <c r="F70" s="259">
        <v>102</v>
      </c>
      <c r="G70" s="253" t="s">
        <v>243</v>
      </c>
      <c r="H70" s="260">
        <v>3</v>
      </c>
    </row>
    <row r="71" spans="1:8" s="237" customFormat="1" ht="15.75" customHeight="1">
      <c r="A71" s="246" t="s">
        <v>416</v>
      </c>
      <c r="B71" s="48" t="s">
        <v>1105</v>
      </c>
      <c r="C71" s="247" t="s">
        <v>1189</v>
      </c>
      <c r="D71" s="248" t="s">
        <v>241</v>
      </c>
      <c r="E71" s="245" t="s">
        <v>242</v>
      </c>
      <c r="F71" s="259">
        <v>7.5</v>
      </c>
      <c r="G71" s="253" t="s">
        <v>243</v>
      </c>
      <c r="H71" s="260">
        <v>50</v>
      </c>
    </row>
    <row r="72" spans="1:8" s="237" customFormat="1" ht="15.75" customHeight="1">
      <c r="A72" s="246" t="s">
        <v>419</v>
      </c>
      <c r="B72" s="48" t="s">
        <v>450</v>
      </c>
      <c r="C72" s="247" t="s">
        <v>1190</v>
      </c>
      <c r="D72" s="248" t="s">
        <v>241</v>
      </c>
      <c r="E72" s="245" t="s">
        <v>242</v>
      </c>
      <c r="F72" s="259">
        <v>0.4</v>
      </c>
      <c r="G72" s="253" t="s">
        <v>243</v>
      </c>
      <c r="H72" s="260">
        <v>38</v>
      </c>
    </row>
    <row r="73" spans="1:8" s="237" customFormat="1" ht="15.75" customHeight="1">
      <c r="A73" s="246" t="s">
        <v>422</v>
      </c>
      <c r="B73" s="48" t="s">
        <v>355</v>
      </c>
      <c r="C73" s="247" t="s">
        <v>1191</v>
      </c>
      <c r="D73" s="248" t="s">
        <v>241</v>
      </c>
      <c r="E73" s="245" t="s">
        <v>242</v>
      </c>
      <c r="F73" s="259">
        <v>1</v>
      </c>
      <c r="G73" s="253" t="s">
        <v>243</v>
      </c>
      <c r="H73" s="260">
        <v>30</v>
      </c>
    </row>
    <row r="74" spans="1:8" s="237" customFormat="1" ht="15.75" customHeight="1">
      <c r="A74" s="246" t="s">
        <v>425</v>
      </c>
      <c r="B74" s="48" t="s">
        <v>1052</v>
      </c>
      <c r="C74" s="247" t="s">
        <v>1192</v>
      </c>
      <c r="D74" s="248" t="s">
        <v>241</v>
      </c>
      <c r="E74" s="245" t="s">
        <v>242</v>
      </c>
      <c r="F74" s="259">
        <v>6.9</v>
      </c>
      <c r="G74" s="253" t="s">
        <v>243</v>
      </c>
      <c r="H74" s="260">
        <v>34</v>
      </c>
    </row>
    <row r="75" spans="1:8" s="237" customFormat="1" ht="15.75" customHeight="1">
      <c r="A75" s="246" t="s">
        <v>428</v>
      </c>
      <c r="B75" s="48" t="s">
        <v>586</v>
      </c>
      <c r="C75" s="247" t="s">
        <v>1193</v>
      </c>
      <c r="D75" s="248" t="s">
        <v>241</v>
      </c>
      <c r="E75" s="245" t="s">
        <v>242</v>
      </c>
      <c r="F75" s="259">
        <v>0.9</v>
      </c>
      <c r="G75" s="253" t="s">
        <v>243</v>
      </c>
      <c r="H75" s="260">
        <v>12</v>
      </c>
    </row>
    <row r="76" spans="1:8" s="237" customFormat="1" ht="15.75" customHeight="1">
      <c r="A76" s="246" t="s">
        <v>431</v>
      </c>
      <c r="B76" s="48" t="s">
        <v>586</v>
      </c>
      <c r="C76" s="247" t="s">
        <v>1194</v>
      </c>
      <c r="D76" s="248" t="s">
        <v>241</v>
      </c>
      <c r="E76" s="245" t="s">
        <v>242</v>
      </c>
      <c r="F76" s="259">
        <v>1.7</v>
      </c>
      <c r="G76" s="253" t="s">
        <v>243</v>
      </c>
      <c r="H76" s="260">
        <v>6</v>
      </c>
    </row>
    <row r="77" spans="1:8" s="237" customFormat="1" ht="15.75" customHeight="1">
      <c r="A77" s="246" t="s">
        <v>434</v>
      </c>
      <c r="B77" s="48" t="s">
        <v>1195</v>
      </c>
      <c r="C77" s="247" t="s">
        <v>1196</v>
      </c>
      <c r="D77" s="248" t="s">
        <v>247</v>
      </c>
      <c r="E77" s="245" t="s">
        <v>242</v>
      </c>
      <c r="F77" s="259">
        <v>462</v>
      </c>
      <c r="G77" s="253" t="s">
        <v>243</v>
      </c>
      <c r="H77" s="260">
        <v>9</v>
      </c>
    </row>
    <row r="78" spans="1:8" s="237" customFormat="1" ht="15.75" customHeight="1">
      <c r="A78" s="246" t="s">
        <v>437</v>
      </c>
      <c r="B78" s="48" t="s">
        <v>1197</v>
      </c>
      <c r="C78" s="247" t="s">
        <v>1198</v>
      </c>
      <c r="D78" s="248" t="s">
        <v>241</v>
      </c>
      <c r="E78" s="245" t="s">
        <v>242</v>
      </c>
      <c r="F78" s="259">
        <v>0.9</v>
      </c>
      <c r="G78" s="253" t="s">
        <v>243</v>
      </c>
      <c r="H78" s="260">
        <v>2</v>
      </c>
    </row>
    <row r="79" spans="1:8" s="237" customFormat="1" ht="15.75" customHeight="1">
      <c r="A79" s="246" t="s">
        <v>440</v>
      </c>
      <c r="B79" s="48" t="s">
        <v>355</v>
      </c>
      <c r="C79" s="247" t="s">
        <v>1199</v>
      </c>
      <c r="D79" s="248" t="s">
        <v>241</v>
      </c>
      <c r="E79" s="245" t="s">
        <v>242</v>
      </c>
      <c r="F79" s="259">
        <v>0.4</v>
      </c>
      <c r="G79" s="253" t="s">
        <v>243</v>
      </c>
      <c r="H79" s="260">
        <v>8</v>
      </c>
    </row>
    <row r="80" spans="1:8" s="237" customFormat="1" ht="15.75" customHeight="1">
      <c r="A80" s="246" t="s">
        <v>443</v>
      </c>
      <c r="B80" s="48" t="s">
        <v>249</v>
      </c>
      <c r="C80" s="247" t="s">
        <v>1200</v>
      </c>
      <c r="D80" s="248" t="s">
        <v>241</v>
      </c>
      <c r="E80" s="245" t="s">
        <v>242</v>
      </c>
      <c r="F80" s="259">
        <v>23.8</v>
      </c>
      <c r="G80" s="253" t="s">
        <v>243</v>
      </c>
      <c r="H80" s="260">
        <v>21</v>
      </c>
    </row>
    <row r="81" spans="1:8" s="237" customFormat="1" ht="15.75" customHeight="1">
      <c r="A81" s="246" t="s">
        <v>446</v>
      </c>
      <c r="B81" s="48" t="s">
        <v>267</v>
      </c>
      <c r="C81" s="247" t="s">
        <v>1201</v>
      </c>
      <c r="D81" s="248" t="s">
        <v>247</v>
      </c>
      <c r="E81" s="245" t="s">
        <v>242</v>
      </c>
      <c r="F81" s="259">
        <v>127</v>
      </c>
      <c r="G81" s="253" t="s">
        <v>243</v>
      </c>
      <c r="H81" s="260">
        <v>11</v>
      </c>
    </row>
    <row r="82" spans="1:8" s="237" customFormat="1" ht="15.75" customHeight="1">
      <c r="A82" s="246" t="s">
        <v>449</v>
      </c>
      <c r="B82" s="48" t="s">
        <v>1202</v>
      </c>
      <c r="C82" s="247" t="s">
        <v>1203</v>
      </c>
      <c r="D82" s="248" t="s">
        <v>241</v>
      </c>
      <c r="E82" s="245" t="s">
        <v>242</v>
      </c>
      <c r="F82" s="259">
        <v>17</v>
      </c>
      <c r="G82" s="253" t="s">
        <v>243</v>
      </c>
      <c r="H82" s="260">
        <v>6</v>
      </c>
    </row>
    <row r="83" spans="1:8" s="237" customFormat="1" ht="15.75" customHeight="1">
      <c r="A83" s="246" t="s">
        <v>452</v>
      </c>
      <c r="B83" s="48" t="s">
        <v>346</v>
      </c>
      <c r="C83" s="247" t="s">
        <v>1204</v>
      </c>
      <c r="D83" s="248" t="s">
        <v>247</v>
      </c>
      <c r="E83" s="245" t="s">
        <v>242</v>
      </c>
      <c r="F83" s="259">
        <v>262.39999999999998</v>
      </c>
      <c r="G83" s="253" t="s">
        <v>243</v>
      </c>
      <c r="H83" s="260">
        <v>8</v>
      </c>
    </row>
    <row r="84" spans="1:8" s="237" customFormat="1" ht="15.75" customHeight="1">
      <c r="A84" s="246" t="s">
        <v>455</v>
      </c>
      <c r="B84" s="48" t="s">
        <v>1205</v>
      </c>
      <c r="C84" s="247" t="s">
        <v>1206</v>
      </c>
      <c r="D84" s="248" t="s">
        <v>247</v>
      </c>
      <c r="E84" s="245" t="s">
        <v>242</v>
      </c>
      <c r="F84" s="259">
        <v>146</v>
      </c>
      <c r="G84" s="253" t="s">
        <v>243</v>
      </c>
      <c r="H84" s="260">
        <v>12</v>
      </c>
    </row>
    <row r="85" spans="1:8" s="237" customFormat="1" ht="15.75" customHeight="1">
      <c r="A85" s="246" t="s">
        <v>458</v>
      </c>
      <c r="B85" s="48" t="s">
        <v>346</v>
      </c>
      <c r="C85" s="247" t="s">
        <v>1207</v>
      </c>
      <c r="D85" s="248" t="s">
        <v>247</v>
      </c>
      <c r="E85" s="245" t="s">
        <v>242</v>
      </c>
      <c r="F85" s="259">
        <v>34.5</v>
      </c>
      <c r="G85" s="253" t="s">
        <v>243</v>
      </c>
      <c r="H85" s="260">
        <v>8</v>
      </c>
    </row>
    <row r="86" spans="1:8" s="237" customFormat="1" ht="15.75" customHeight="1">
      <c r="A86" s="246" t="s">
        <v>461</v>
      </c>
      <c r="B86" s="48" t="s">
        <v>346</v>
      </c>
      <c r="C86" s="247" t="s">
        <v>1207</v>
      </c>
      <c r="D86" s="248" t="s">
        <v>241</v>
      </c>
      <c r="E86" s="245" t="s">
        <v>242</v>
      </c>
      <c r="F86" s="259">
        <v>34.5</v>
      </c>
      <c r="G86" s="253" t="s">
        <v>243</v>
      </c>
      <c r="H86" s="260">
        <v>5</v>
      </c>
    </row>
    <row r="87" spans="1:8" s="237" customFormat="1" ht="15.75" customHeight="1">
      <c r="A87" s="246" t="s">
        <v>463</v>
      </c>
      <c r="B87" s="48" t="s">
        <v>586</v>
      </c>
      <c r="C87" s="247" t="s">
        <v>1208</v>
      </c>
      <c r="D87" s="248" t="s">
        <v>241</v>
      </c>
      <c r="E87" s="245" t="s">
        <v>242</v>
      </c>
      <c r="F87" s="259">
        <v>4.7</v>
      </c>
      <c r="G87" s="253" t="s">
        <v>243</v>
      </c>
      <c r="H87" s="260">
        <v>12</v>
      </c>
    </row>
    <row r="88" spans="1:8" s="237" customFormat="1" ht="15.75" customHeight="1">
      <c r="A88" s="246" t="s">
        <v>466</v>
      </c>
      <c r="B88" s="48" t="s">
        <v>1052</v>
      </c>
      <c r="C88" s="247" t="s">
        <v>1209</v>
      </c>
      <c r="D88" s="248" t="s">
        <v>241</v>
      </c>
      <c r="E88" s="245" t="s">
        <v>242</v>
      </c>
      <c r="F88" s="259">
        <v>5.4</v>
      </c>
      <c r="G88" s="253" t="s">
        <v>243</v>
      </c>
      <c r="H88" s="260">
        <v>16</v>
      </c>
    </row>
    <row r="89" spans="1:8" s="237" customFormat="1" ht="15.75" customHeight="1">
      <c r="A89" s="246" t="s">
        <v>469</v>
      </c>
      <c r="B89" s="48" t="s">
        <v>1181</v>
      </c>
      <c r="C89" s="247" t="s">
        <v>1210</v>
      </c>
      <c r="D89" s="248" t="s">
        <v>241</v>
      </c>
      <c r="E89" s="245" t="s">
        <v>242</v>
      </c>
      <c r="F89" s="259">
        <v>2.8</v>
      </c>
      <c r="G89" s="253" t="s">
        <v>243</v>
      </c>
      <c r="H89" s="260">
        <v>2</v>
      </c>
    </row>
    <row r="90" spans="1:8" s="237" customFormat="1" ht="15.75" customHeight="1">
      <c r="A90" s="246" t="s">
        <v>472</v>
      </c>
      <c r="B90" s="48" t="s">
        <v>1211</v>
      </c>
      <c r="C90" s="247" t="s">
        <v>1212</v>
      </c>
      <c r="D90" s="248" t="s">
        <v>247</v>
      </c>
      <c r="E90" s="245" t="s">
        <v>242</v>
      </c>
      <c r="F90" s="259">
        <v>206</v>
      </c>
      <c r="G90" s="253" t="s">
        <v>243</v>
      </c>
      <c r="H90" s="260">
        <v>8</v>
      </c>
    </row>
    <row r="91" spans="1:8" s="237" customFormat="1" ht="15.75" customHeight="1">
      <c r="A91" s="246" t="s">
        <v>475</v>
      </c>
      <c r="B91" s="48" t="s">
        <v>1213</v>
      </c>
      <c r="C91" s="247" t="s">
        <v>1214</v>
      </c>
      <c r="D91" s="248" t="s">
        <v>241</v>
      </c>
      <c r="E91" s="245" t="s">
        <v>242</v>
      </c>
      <c r="F91" s="259">
        <v>6.7</v>
      </c>
      <c r="G91" s="253" t="s">
        <v>243</v>
      </c>
      <c r="H91" s="260">
        <v>18</v>
      </c>
    </row>
    <row r="92" spans="1:8" s="237" customFormat="1" ht="15.75" customHeight="1">
      <c r="A92" s="246" t="s">
        <v>478</v>
      </c>
      <c r="B92" s="48" t="s">
        <v>1215</v>
      </c>
      <c r="C92" s="247" t="s">
        <v>1216</v>
      </c>
      <c r="D92" s="248" t="s">
        <v>241</v>
      </c>
      <c r="E92" s="245" t="s">
        <v>242</v>
      </c>
      <c r="F92" s="259">
        <v>5.3</v>
      </c>
      <c r="G92" s="253" t="s">
        <v>243</v>
      </c>
      <c r="H92" s="260">
        <v>8</v>
      </c>
    </row>
    <row r="93" spans="1:8" s="237" customFormat="1" ht="15.75" customHeight="1">
      <c r="A93" s="246" t="s">
        <v>481</v>
      </c>
      <c r="B93" s="48" t="s">
        <v>1217</v>
      </c>
      <c r="C93" s="247" t="s">
        <v>1218</v>
      </c>
      <c r="D93" s="248" t="s">
        <v>241</v>
      </c>
      <c r="E93" s="245" t="s">
        <v>242</v>
      </c>
      <c r="F93" s="259">
        <v>2.7</v>
      </c>
      <c r="G93" s="253" t="s">
        <v>243</v>
      </c>
      <c r="H93" s="260">
        <v>7</v>
      </c>
    </row>
    <row r="94" spans="1:8" s="237" customFormat="1" ht="15.75" customHeight="1">
      <c r="A94" s="246" t="s">
        <v>483</v>
      </c>
      <c r="B94" s="48" t="s">
        <v>1219</v>
      </c>
      <c r="C94" s="247" t="s">
        <v>1220</v>
      </c>
      <c r="D94" s="248" t="s">
        <v>241</v>
      </c>
      <c r="E94" s="245" t="s">
        <v>242</v>
      </c>
      <c r="F94" s="259">
        <v>1.1000000000000001</v>
      </c>
      <c r="G94" s="253" t="s">
        <v>243</v>
      </c>
      <c r="H94" s="260">
        <v>7</v>
      </c>
    </row>
    <row r="95" spans="1:8" s="237" customFormat="1" ht="15.75" customHeight="1">
      <c r="A95" s="246" t="s">
        <v>486</v>
      </c>
      <c r="B95" s="48" t="s">
        <v>1221</v>
      </c>
      <c r="C95" s="247" t="s">
        <v>1222</v>
      </c>
      <c r="D95" s="248" t="s">
        <v>241</v>
      </c>
      <c r="E95" s="245" t="s">
        <v>242</v>
      </c>
      <c r="F95" s="259">
        <v>1.9</v>
      </c>
      <c r="G95" s="253" t="s">
        <v>243</v>
      </c>
      <c r="H95" s="260">
        <v>14</v>
      </c>
    </row>
    <row r="96" spans="1:8" s="237" customFormat="1" ht="15.75" customHeight="1">
      <c r="A96" s="246" t="s">
        <v>488</v>
      </c>
      <c r="B96" s="48" t="s">
        <v>1223</v>
      </c>
      <c r="C96" s="247" t="s">
        <v>1224</v>
      </c>
      <c r="D96" s="248" t="s">
        <v>241</v>
      </c>
      <c r="E96" s="245" t="s">
        <v>242</v>
      </c>
      <c r="F96" s="259">
        <v>0.3</v>
      </c>
      <c r="G96" s="253" t="s">
        <v>243</v>
      </c>
      <c r="H96" s="260">
        <v>20</v>
      </c>
    </row>
    <row r="97" spans="1:8" s="237" customFormat="1" ht="15.75" customHeight="1">
      <c r="A97" s="246" t="s">
        <v>491</v>
      </c>
      <c r="B97" s="48" t="s">
        <v>1225</v>
      </c>
      <c r="C97" s="247" t="s">
        <v>1226</v>
      </c>
      <c r="D97" s="248" t="s">
        <v>241</v>
      </c>
      <c r="E97" s="245" t="s">
        <v>242</v>
      </c>
      <c r="F97" s="259">
        <v>0.5</v>
      </c>
      <c r="G97" s="253" t="s">
        <v>243</v>
      </c>
      <c r="H97" s="260">
        <v>70</v>
      </c>
    </row>
    <row r="98" spans="1:8" s="237" customFormat="1" ht="15.75" customHeight="1">
      <c r="A98" s="246" t="s">
        <v>493</v>
      </c>
      <c r="B98" s="48" t="s">
        <v>819</v>
      </c>
      <c r="C98" s="247" t="s">
        <v>1227</v>
      </c>
      <c r="D98" s="248" t="s">
        <v>241</v>
      </c>
      <c r="E98" s="245" t="s">
        <v>242</v>
      </c>
      <c r="F98" s="259">
        <v>6.9</v>
      </c>
      <c r="G98" s="253" t="s">
        <v>243</v>
      </c>
      <c r="H98" s="260">
        <v>6</v>
      </c>
    </row>
    <row r="99" spans="1:8" s="237" customFormat="1" ht="15.75" customHeight="1">
      <c r="A99" s="246" t="s">
        <v>495</v>
      </c>
      <c r="B99" s="48" t="s">
        <v>1228</v>
      </c>
      <c r="C99" s="247" t="s">
        <v>1229</v>
      </c>
      <c r="D99" s="248" t="s">
        <v>241</v>
      </c>
      <c r="E99" s="245" t="s">
        <v>242</v>
      </c>
      <c r="F99" s="259">
        <v>0.01</v>
      </c>
      <c r="G99" s="253" t="s">
        <v>243</v>
      </c>
      <c r="H99" s="260">
        <v>50</v>
      </c>
    </row>
    <row r="100" spans="1:8" s="237" customFormat="1" ht="15.75" customHeight="1">
      <c r="A100" s="246" t="s">
        <v>498</v>
      </c>
      <c r="B100" s="48" t="s">
        <v>1069</v>
      </c>
      <c r="C100" s="247" t="s">
        <v>1230</v>
      </c>
      <c r="D100" s="248" t="s">
        <v>241</v>
      </c>
      <c r="E100" s="245" t="s">
        <v>242</v>
      </c>
      <c r="F100" s="259">
        <v>0.4</v>
      </c>
      <c r="G100" s="253" t="s">
        <v>243</v>
      </c>
      <c r="H100" s="260">
        <v>2</v>
      </c>
    </row>
    <row r="101" spans="1:8" s="237" customFormat="1" ht="15.75" customHeight="1">
      <c r="A101" s="246" t="s">
        <v>501</v>
      </c>
      <c r="B101" s="48" t="s">
        <v>1231</v>
      </c>
      <c r="C101" s="247" t="s">
        <v>1232</v>
      </c>
      <c r="D101" s="248" t="s">
        <v>241</v>
      </c>
      <c r="E101" s="245" t="s">
        <v>242</v>
      </c>
      <c r="F101" s="259">
        <v>0.9</v>
      </c>
      <c r="G101" s="253" t="s">
        <v>243</v>
      </c>
      <c r="H101" s="260">
        <v>12</v>
      </c>
    </row>
    <row r="102" spans="1:8" s="237" customFormat="1" ht="15.75" customHeight="1">
      <c r="A102" s="246" t="s">
        <v>504</v>
      </c>
      <c r="B102" s="48" t="s">
        <v>1233</v>
      </c>
      <c r="C102" s="247" t="s">
        <v>1234</v>
      </c>
      <c r="D102" s="248" t="s">
        <v>241</v>
      </c>
      <c r="E102" s="245" t="s">
        <v>242</v>
      </c>
      <c r="F102" s="259">
        <v>5.9</v>
      </c>
      <c r="G102" s="253" t="s">
        <v>243</v>
      </c>
      <c r="H102" s="260">
        <v>40</v>
      </c>
    </row>
    <row r="103" spans="1:8" s="237" customFormat="1" ht="15.75" customHeight="1">
      <c r="A103" s="246" t="s">
        <v>507</v>
      </c>
      <c r="B103" s="48" t="s">
        <v>267</v>
      </c>
      <c r="C103" s="247" t="s">
        <v>1235</v>
      </c>
      <c r="D103" s="248" t="s">
        <v>241</v>
      </c>
      <c r="E103" s="245" t="s">
        <v>242</v>
      </c>
      <c r="F103" s="259">
        <v>1</v>
      </c>
      <c r="G103" s="253" t="s">
        <v>243</v>
      </c>
      <c r="H103" s="260">
        <v>24</v>
      </c>
    </row>
    <row r="104" spans="1:8" s="237" customFormat="1" ht="15.75" customHeight="1">
      <c r="A104" s="246" t="s">
        <v>509</v>
      </c>
      <c r="B104" s="48" t="s">
        <v>1236</v>
      </c>
      <c r="C104" s="247" t="s">
        <v>1237</v>
      </c>
      <c r="D104" s="248" t="s">
        <v>241</v>
      </c>
      <c r="E104" s="245" t="s">
        <v>242</v>
      </c>
      <c r="F104" s="259">
        <v>5.7</v>
      </c>
      <c r="G104" s="253" t="s">
        <v>243</v>
      </c>
      <c r="H104" s="260">
        <v>44</v>
      </c>
    </row>
    <row r="105" spans="1:8" s="237" customFormat="1" ht="15.75" customHeight="1">
      <c r="A105" s="246" t="s">
        <v>512</v>
      </c>
      <c r="B105" s="48" t="s">
        <v>1238</v>
      </c>
      <c r="C105" s="247" t="s">
        <v>1239</v>
      </c>
      <c r="D105" s="248" t="s">
        <v>241</v>
      </c>
      <c r="E105" s="245" t="s">
        <v>242</v>
      </c>
      <c r="F105" s="259">
        <v>5.2</v>
      </c>
      <c r="G105" s="253" t="s">
        <v>243</v>
      </c>
      <c r="H105" s="260">
        <v>30</v>
      </c>
    </row>
    <row r="106" spans="1:8" s="237" customFormat="1" ht="15.75" customHeight="1">
      <c r="A106" s="246" t="s">
        <v>515</v>
      </c>
      <c r="B106" s="48" t="s">
        <v>1240</v>
      </c>
      <c r="C106" s="247" t="s">
        <v>1241</v>
      </c>
      <c r="D106" s="248" t="s">
        <v>241</v>
      </c>
      <c r="E106" s="245" t="s">
        <v>242</v>
      </c>
      <c r="F106" s="259">
        <v>1.5</v>
      </c>
      <c r="G106" s="253" t="s">
        <v>243</v>
      </c>
      <c r="H106" s="260">
        <v>26</v>
      </c>
    </row>
    <row r="107" spans="1:8" s="237" customFormat="1" ht="15.75" customHeight="1">
      <c r="A107" s="246" t="s">
        <v>517</v>
      </c>
      <c r="B107" s="48" t="s">
        <v>602</v>
      </c>
      <c r="C107" s="247" t="s">
        <v>1242</v>
      </c>
      <c r="D107" s="248" t="s">
        <v>241</v>
      </c>
      <c r="E107" s="245" t="s">
        <v>242</v>
      </c>
      <c r="F107" s="261">
        <v>0.06</v>
      </c>
      <c r="G107" s="253" t="s">
        <v>243</v>
      </c>
      <c r="H107" s="260">
        <v>14</v>
      </c>
    </row>
    <row r="108" spans="1:8" s="237" customFormat="1" ht="15.75" customHeight="1">
      <c r="A108" s="246" t="s">
        <v>520</v>
      </c>
      <c r="B108" s="48" t="s">
        <v>602</v>
      </c>
      <c r="C108" s="247" t="s">
        <v>1243</v>
      </c>
      <c r="D108" s="248" t="s">
        <v>241</v>
      </c>
      <c r="E108" s="245" t="s">
        <v>242</v>
      </c>
      <c r="F108" s="261">
        <v>1.4999999999999999E-2</v>
      </c>
      <c r="G108" s="253" t="s">
        <v>243</v>
      </c>
      <c r="H108" s="260">
        <v>14</v>
      </c>
    </row>
    <row r="109" spans="1:8" s="237" customFormat="1" ht="15.75" customHeight="1">
      <c r="A109" s="246" t="s">
        <v>523</v>
      </c>
      <c r="B109" s="48" t="s">
        <v>1244</v>
      </c>
      <c r="C109" s="247" t="s">
        <v>1245</v>
      </c>
      <c r="D109" s="248" t="s">
        <v>241</v>
      </c>
      <c r="E109" s="245" t="s">
        <v>242</v>
      </c>
      <c r="F109" s="261">
        <v>1.4999999999999999E-2</v>
      </c>
      <c r="G109" s="253" t="s">
        <v>243</v>
      </c>
      <c r="H109" s="260">
        <v>128</v>
      </c>
    </row>
    <row r="110" spans="1:8" s="237" customFormat="1" ht="15.75" customHeight="1">
      <c r="A110" s="246" t="s">
        <v>525</v>
      </c>
      <c r="B110" s="48" t="s">
        <v>1246</v>
      </c>
      <c r="C110" s="247" t="s">
        <v>1247</v>
      </c>
      <c r="D110" s="248" t="s">
        <v>241</v>
      </c>
      <c r="E110" s="245" t="s">
        <v>242</v>
      </c>
      <c r="F110" s="259">
        <v>1.5</v>
      </c>
      <c r="G110" s="253" t="s">
        <v>243</v>
      </c>
      <c r="H110" s="260">
        <v>70</v>
      </c>
    </row>
    <row r="111" spans="1:8" s="237" customFormat="1" ht="15.75" customHeight="1">
      <c r="A111" s="246" t="s">
        <v>528</v>
      </c>
      <c r="B111" s="48" t="s">
        <v>267</v>
      </c>
      <c r="C111" s="247" t="s">
        <v>1248</v>
      </c>
      <c r="D111" s="248" t="s">
        <v>241</v>
      </c>
      <c r="E111" s="245" t="s">
        <v>242</v>
      </c>
      <c r="F111" s="259">
        <v>0.6</v>
      </c>
      <c r="G111" s="253" t="s">
        <v>243</v>
      </c>
      <c r="H111" s="260">
        <v>16</v>
      </c>
    </row>
    <row r="112" spans="1:8" s="237" customFormat="1" ht="15.75" customHeight="1">
      <c r="A112" s="246" t="s">
        <v>531</v>
      </c>
      <c r="B112" s="48" t="s">
        <v>355</v>
      </c>
      <c r="C112" s="247" t="s">
        <v>1249</v>
      </c>
      <c r="D112" s="248" t="s">
        <v>241</v>
      </c>
      <c r="E112" s="245" t="s">
        <v>242</v>
      </c>
      <c r="F112" s="259">
        <v>0.6</v>
      </c>
      <c r="G112" s="253" t="s">
        <v>243</v>
      </c>
      <c r="H112" s="260">
        <v>20</v>
      </c>
    </row>
    <row r="113" spans="1:8" s="237" customFormat="1" ht="15.75" customHeight="1">
      <c r="A113" s="246" t="s">
        <v>533</v>
      </c>
      <c r="B113" s="48" t="s">
        <v>1250</v>
      </c>
      <c r="C113" s="247" t="s">
        <v>1251</v>
      </c>
      <c r="D113" s="248" t="s">
        <v>241</v>
      </c>
      <c r="E113" s="245" t="s">
        <v>242</v>
      </c>
      <c r="F113" s="259">
        <v>2.1</v>
      </c>
      <c r="G113" s="253" t="s">
        <v>243</v>
      </c>
      <c r="H113" s="260">
        <v>10</v>
      </c>
    </row>
    <row r="114" spans="1:8" s="237" customFormat="1" ht="15.75" customHeight="1">
      <c r="A114" s="246" t="s">
        <v>535</v>
      </c>
      <c r="B114" s="48" t="s">
        <v>1252</v>
      </c>
      <c r="C114" s="247" t="s">
        <v>1253</v>
      </c>
      <c r="D114" s="248" t="s">
        <v>241</v>
      </c>
      <c r="E114" s="245" t="s">
        <v>242</v>
      </c>
      <c r="F114" s="261">
        <v>1E-3</v>
      </c>
      <c r="G114" s="253" t="s">
        <v>243</v>
      </c>
      <c r="H114" s="260">
        <v>68</v>
      </c>
    </row>
    <row r="115" spans="1:8" s="237" customFormat="1" ht="15.75" customHeight="1">
      <c r="A115" s="246" t="s">
        <v>538</v>
      </c>
      <c r="B115" s="48" t="s">
        <v>1254</v>
      </c>
      <c r="C115" s="247" t="s">
        <v>1255</v>
      </c>
      <c r="D115" s="248" t="s">
        <v>241</v>
      </c>
      <c r="E115" s="245" t="s">
        <v>242</v>
      </c>
      <c r="F115" s="259">
        <v>0.05</v>
      </c>
      <c r="G115" s="253" t="s">
        <v>243</v>
      </c>
      <c r="H115" s="260">
        <v>60</v>
      </c>
    </row>
    <row r="116" spans="1:8" s="237" customFormat="1" ht="15.75" customHeight="1">
      <c r="A116" s="246" t="s">
        <v>540</v>
      </c>
      <c r="B116" s="48" t="s">
        <v>1256</v>
      </c>
      <c r="C116" s="247" t="s">
        <v>1257</v>
      </c>
      <c r="D116" s="248" t="s">
        <v>241</v>
      </c>
      <c r="E116" s="245" t="s">
        <v>242</v>
      </c>
      <c r="F116" s="259">
        <v>0.4</v>
      </c>
      <c r="G116" s="253" t="s">
        <v>243</v>
      </c>
      <c r="H116" s="260">
        <v>24</v>
      </c>
    </row>
    <row r="117" spans="1:8" s="237" customFormat="1" ht="15.75" customHeight="1">
      <c r="A117" s="246" t="s">
        <v>542</v>
      </c>
      <c r="B117" s="48" t="s">
        <v>1256</v>
      </c>
      <c r="C117" s="247" t="s">
        <v>1258</v>
      </c>
      <c r="D117" s="248" t="s">
        <v>241</v>
      </c>
      <c r="E117" s="245" t="s">
        <v>242</v>
      </c>
      <c r="F117" s="259">
        <v>0.3</v>
      </c>
      <c r="G117" s="253" t="s">
        <v>243</v>
      </c>
      <c r="H117" s="260">
        <v>8</v>
      </c>
    </row>
    <row r="118" spans="1:8" s="237" customFormat="1" ht="15.75" customHeight="1">
      <c r="A118" s="246" t="s">
        <v>545</v>
      </c>
      <c r="B118" s="48" t="s">
        <v>267</v>
      </c>
      <c r="C118" s="247" t="s">
        <v>1259</v>
      </c>
      <c r="D118" s="248" t="s">
        <v>241</v>
      </c>
      <c r="E118" s="245" t="s">
        <v>242</v>
      </c>
      <c r="F118" s="259">
        <v>1</v>
      </c>
      <c r="G118" s="253" t="s">
        <v>243</v>
      </c>
      <c r="H118" s="260">
        <v>10</v>
      </c>
    </row>
    <row r="119" spans="1:8" s="237" customFormat="1" ht="15.75" customHeight="1">
      <c r="A119" s="246" t="s">
        <v>549</v>
      </c>
      <c r="B119" s="48" t="s">
        <v>249</v>
      </c>
      <c r="C119" s="247" t="s">
        <v>1260</v>
      </c>
      <c r="D119" s="248" t="s">
        <v>241</v>
      </c>
      <c r="E119" s="245" t="s">
        <v>242</v>
      </c>
      <c r="F119" s="259">
        <v>1.4</v>
      </c>
      <c r="G119" s="253" t="s">
        <v>243</v>
      </c>
      <c r="H119" s="260">
        <v>52</v>
      </c>
    </row>
    <row r="120" spans="1:8" s="237" customFormat="1" ht="15.75" customHeight="1">
      <c r="A120" s="246" t="s">
        <v>552</v>
      </c>
      <c r="B120" s="48" t="s">
        <v>793</v>
      </c>
      <c r="C120" s="247" t="s">
        <v>1261</v>
      </c>
      <c r="D120" s="248" t="s">
        <v>241</v>
      </c>
      <c r="E120" s="245" t="s">
        <v>242</v>
      </c>
      <c r="F120" s="261">
        <v>1.4999999999999999E-2</v>
      </c>
      <c r="G120" s="253" t="s">
        <v>243</v>
      </c>
      <c r="H120" s="260">
        <v>38</v>
      </c>
    </row>
    <row r="121" spans="1:8" s="237" customFormat="1" ht="15.75" customHeight="1">
      <c r="A121" s="246" t="s">
        <v>554</v>
      </c>
      <c r="B121" s="48" t="s">
        <v>602</v>
      </c>
      <c r="C121" s="247" t="s">
        <v>1262</v>
      </c>
      <c r="D121" s="248" t="s">
        <v>241</v>
      </c>
      <c r="E121" s="245" t="s">
        <v>242</v>
      </c>
      <c r="F121" s="259">
        <v>0.26</v>
      </c>
      <c r="G121" s="253" t="s">
        <v>243</v>
      </c>
      <c r="H121" s="260">
        <v>16</v>
      </c>
    </row>
    <row r="122" spans="1:8" s="237" customFormat="1" ht="15.75" customHeight="1">
      <c r="A122" s="246" t="s">
        <v>557</v>
      </c>
      <c r="B122" s="48" t="s">
        <v>1263</v>
      </c>
      <c r="C122" s="247" t="s">
        <v>1264</v>
      </c>
      <c r="D122" s="248" t="s">
        <v>241</v>
      </c>
      <c r="E122" s="245" t="s">
        <v>242</v>
      </c>
      <c r="F122" s="259">
        <v>0.4</v>
      </c>
      <c r="G122" s="253" t="s">
        <v>243</v>
      </c>
      <c r="H122" s="260">
        <v>10</v>
      </c>
    </row>
    <row r="123" spans="1:8" s="237" customFormat="1" ht="15.75" customHeight="1">
      <c r="A123" s="246" t="s">
        <v>560</v>
      </c>
      <c r="B123" s="48" t="s">
        <v>1265</v>
      </c>
      <c r="C123" s="247" t="s">
        <v>1266</v>
      </c>
      <c r="D123" s="248" t="s">
        <v>241</v>
      </c>
      <c r="E123" s="245" t="s">
        <v>242</v>
      </c>
      <c r="F123" s="259">
        <v>0.2</v>
      </c>
      <c r="G123" s="253" t="s">
        <v>243</v>
      </c>
      <c r="H123" s="260">
        <v>12</v>
      </c>
    </row>
    <row r="124" spans="1:8" s="237" customFormat="1" ht="15.75" customHeight="1">
      <c r="A124" s="246" t="s">
        <v>563</v>
      </c>
      <c r="B124" s="48" t="s">
        <v>1267</v>
      </c>
      <c r="C124" s="247" t="s">
        <v>1268</v>
      </c>
      <c r="D124" s="248" t="s">
        <v>241</v>
      </c>
      <c r="E124" s="245" t="s">
        <v>242</v>
      </c>
      <c r="F124" s="259">
        <v>0.3</v>
      </c>
      <c r="G124" s="253" t="s">
        <v>243</v>
      </c>
      <c r="H124" s="260">
        <v>6</v>
      </c>
    </row>
    <row r="125" spans="1:8" s="237" customFormat="1" ht="15.75" customHeight="1">
      <c r="A125" s="246" t="s">
        <v>566</v>
      </c>
      <c r="B125" s="48" t="s">
        <v>1269</v>
      </c>
      <c r="C125" s="247" t="s">
        <v>1270</v>
      </c>
      <c r="D125" s="248" t="s">
        <v>241</v>
      </c>
      <c r="E125" s="245" t="s">
        <v>242</v>
      </c>
      <c r="F125" s="259">
        <v>0.2</v>
      </c>
      <c r="G125" s="253" t="s">
        <v>243</v>
      </c>
      <c r="H125" s="260">
        <v>12</v>
      </c>
    </row>
    <row r="126" spans="1:8" s="237" customFormat="1" ht="15.75" customHeight="1">
      <c r="A126" s="246" t="s">
        <v>569</v>
      </c>
      <c r="B126" s="48" t="s">
        <v>1159</v>
      </c>
      <c r="C126" s="247" t="s">
        <v>1271</v>
      </c>
      <c r="D126" s="248" t="s">
        <v>241</v>
      </c>
      <c r="E126" s="245" t="s">
        <v>242</v>
      </c>
      <c r="F126" s="259">
        <v>0.2</v>
      </c>
      <c r="G126" s="253" t="s">
        <v>243</v>
      </c>
      <c r="H126" s="260">
        <v>34</v>
      </c>
    </row>
    <row r="127" spans="1:8" s="237" customFormat="1" ht="15.75" customHeight="1">
      <c r="A127" s="246" t="s">
        <v>572</v>
      </c>
      <c r="B127" s="48" t="s">
        <v>1272</v>
      </c>
      <c r="C127" s="247" t="s">
        <v>1273</v>
      </c>
      <c r="D127" s="248" t="s">
        <v>241</v>
      </c>
      <c r="E127" s="245" t="s">
        <v>242</v>
      </c>
      <c r="F127" s="259">
        <v>0.76</v>
      </c>
      <c r="G127" s="253" t="s">
        <v>243</v>
      </c>
      <c r="H127" s="260">
        <v>28</v>
      </c>
    </row>
    <row r="128" spans="1:8" s="237" customFormat="1" ht="15.75" customHeight="1">
      <c r="A128" s="246" t="s">
        <v>575</v>
      </c>
      <c r="B128" s="48" t="s">
        <v>1274</v>
      </c>
      <c r="C128" s="247" t="s">
        <v>1275</v>
      </c>
      <c r="D128" s="248" t="s">
        <v>241</v>
      </c>
      <c r="E128" s="245" t="s">
        <v>242</v>
      </c>
      <c r="F128" s="261">
        <v>2.5000000000000001E-2</v>
      </c>
      <c r="G128" s="253" t="s">
        <v>243</v>
      </c>
      <c r="H128" s="260">
        <v>6</v>
      </c>
    </row>
    <row r="129" spans="1:8" s="237" customFormat="1" ht="15.75" customHeight="1">
      <c r="A129" s="246" t="s">
        <v>578</v>
      </c>
      <c r="B129" s="48" t="s">
        <v>1276</v>
      </c>
      <c r="C129" s="247" t="s">
        <v>1277</v>
      </c>
      <c r="D129" s="248" t="s">
        <v>241</v>
      </c>
      <c r="E129" s="245" t="s">
        <v>242</v>
      </c>
      <c r="F129" s="259">
        <v>0.04</v>
      </c>
      <c r="G129" s="253" t="s">
        <v>243</v>
      </c>
      <c r="H129" s="260">
        <v>18</v>
      </c>
    </row>
    <row r="130" spans="1:8" s="237" customFormat="1" ht="15.75" customHeight="1">
      <c r="A130" s="246" t="s">
        <v>580</v>
      </c>
      <c r="B130" s="48" t="s">
        <v>1278</v>
      </c>
      <c r="C130" s="247" t="s">
        <v>1279</v>
      </c>
      <c r="D130" s="248" t="s">
        <v>241</v>
      </c>
      <c r="E130" s="245" t="s">
        <v>242</v>
      </c>
      <c r="F130" s="259">
        <v>1.3</v>
      </c>
      <c r="G130" s="253" t="s">
        <v>243</v>
      </c>
      <c r="H130" s="260">
        <v>2</v>
      </c>
    </row>
    <row r="131" spans="1:8" s="237" customFormat="1" ht="15.75" customHeight="1">
      <c r="A131" s="246" t="s">
        <v>582</v>
      </c>
      <c r="B131" s="48" t="s">
        <v>1280</v>
      </c>
      <c r="C131" s="247" t="s">
        <v>1281</v>
      </c>
      <c r="D131" s="248" t="s">
        <v>241</v>
      </c>
      <c r="E131" s="245" t="s">
        <v>242</v>
      </c>
      <c r="F131" s="259">
        <v>1</v>
      </c>
      <c r="G131" s="253" t="s">
        <v>243</v>
      </c>
      <c r="H131" s="260">
        <v>24</v>
      </c>
    </row>
    <row r="132" spans="1:8" s="237" customFormat="1" ht="15.75" customHeight="1">
      <c r="A132" s="246" t="s">
        <v>585</v>
      </c>
      <c r="B132" s="48" t="s">
        <v>1282</v>
      </c>
      <c r="C132" s="247" t="s">
        <v>1283</v>
      </c>
      <c r="D132" s="248" t="s">
        <v>241</v>
      </c>
      <c r="E132" s="245" t="s">
        <v>242</v>
      </c>
      <c r="F132" s="259">
        <v>0.2</v>
      </c>
      <c r="G132" s="253" t="s">
        <v>243</v>
      </c>
      <c r="H132" s="260">
        <v>10</v>
      </c>
    </row>
    <row r="133" spans="1:8" s="237" customFormat="1" ht="15.75" customHeight="1">
      <c r="A133" s="246" t="s">
        <v>588</v>
      </c>
      <c r="B133" s="48" t="s">
        <v>1284</v>
      </c>
      <c r="C133" s="247" t="s">
        <v>1285</v>
      </c>
      <c r="D133" s="248" t="s">
        <v>241</v>
      </c>
      <c r="E133" s="245" t="s">
        <v>242</v>
      </c>
      <c r="F133" s="259">
        <v>3</v>
      </c>
      <c r="G133" s="253" t="s">
        <v>243</v>
      </c>
      <c r="H133" s="260">
        <v>140</v>
      </c>
    </row>
    <row r="134" spans="1:8" s="237" customFormat="1" ht="15.75" customHeight="1">
      <c r="A134" s="246" t="s">
        <v>590</v>
      </c>
      <c r="B134" s="48" t="s">
        <v>1286</v>
      </c>
      <c r="C134" s="247" t="s">
        <v>1287</v>
      </c>
      <c r="D134" s="248" t="s">
        <v>241</v>
      </c>
      <c r="E134" s="245" t="s">
        <v>242</v>
      </c>
      <c r="F134" s="261">
        <v>5.5E-2</v>
      </c>
      <c r="G134" s="253" t="s">
        <v>243</v>
      </c>
      <c r="H134" s="260">
        <v>1</v>
      </c>
    </row>
    <row r="135" spans="1:8" s="237" customFormat="1" ht="15.75" customHeight="1">
      <c r="A135" s="246" t="s">
        <v>593</v>
      </c>
      <c r="B135" s="48" t="s">
        <v>1288</v>
      </c>
      <c r="C135" s="247" t="s">
        <v>1289</v>
      </c>
      <c r="D135" s="248" t="s">
        <v>241</v>
      </c>
      <c r="E135" s="245" t="s">
        <v>242</v>
      </c>
      <c r="F135" s="259">
        <v>39.200000000000003</v>
      </c>
      <c r="G135" s="253" t="s">
        <v>243</v>
      </c>
      <c r="H135" s="260">
        <v>1</v>
      </c>
    </row>
    <row r="136" spans="1:8" s="237" customFormat="1" ht="15.75" customHeight="1">
      <c r="A136" s="246" t="s">
        <v>596</v>
      </c>
      <c r="B136" s="48" t="s">
        <v>1290</v>
      </c>
      <c r="C136" s="247" t="s">
        <v>1291</v>
      </c>
      <c r="D136" s="248" t="s">
        <v>241</v>
      </c>
      <c r="E136" s="245" t="s">
        <v>242</v>
      </c>
      <c r="F136" s="262">
        <v>0.52</v>
      </c>
      <c r="G136" s="253" t="s">
        <v>243</v>
      </c>
      <c r="H136" s="260">
        <v>98</v>
      </c>
    </row>
    <row r="137" spans="1:8" s="237" customFormat="1" ht="15.75" customHeight="1">
      <c r="A137" s="246" t="s">
        <v>598</v>
      </c>
      <c r="B137" s="48" t="s">
        <v>338</v>
      </c>
      <c r="C137" s="247" t="s">
        <v>1292</v>
      </c>
      <c r="D137" s="248" t="s">
        <v>241</v>
      </c>
      <c r="E137" s="245" t="s">
        <v>242</v>
      </c>
      <c r="F137" s="259">
        <v>1.4</v>
      </c>
      <c r="G137" s="253" t="s">
        <v>243</v>
      </c>
      <c r="H137" s="260">
        <v>16</v>
      </c>
    </row>
    <row r="138" spans="1:8" s="237" customFormat="1" ht="15.75" customHeight="1">
      <c r="A138" s="246" t="s">
        <v>601</v>
      </c>
      <c r="B138" s="48" t="s">
        <v>1293</v>
      </c>
      <c r="C138" s="247" t="s">
        <v>1294</v>
      </c>
      <c r="D138" s="248" t="s">
        <v>241</v>
      </c>
      <c r="E138" s="245" t="s">
        <v>242</v>
      </c>
      <c r="F138" s="259">
        <v>0.02</v>
      </c>
      <c r="G138" s="253" t="s">
        <v>243</v>
      </c>
      <c r="H138" s="260">
        <v>28</v>
      </c>
    </row>
    <row r="139" spans="1:8" s="237" customFormat="1" ht="15.75" customHeight="1">
      <c r="A139" s="246" t="s">
        <v>604</v>
      </c>
      <c r="B139" s="48" t="s">
        <v>1295</v>
      </c>
      <c r="C139" s="247" t="s">
        <v>1296</v>
      </c>
      <c r="D139" s="248" t="s">
        <v>241</v>
      </c>
      <c r="E139" s="245" t="s">
        <v>242</v>
      </c>
      <c r="F139" s="259">
        <v>0.1</v>
      </c>
      <c r="G139" s="253" t="s">
        <v>243</v>
      </c>
      <c r="H139" s="260">
        <v>30</v>
      </c>
    </row>
    <row r="140" spans="1:8" s="237" customFormat="1" ht="15.75" customHeight="1">
      <c r="A140" s="246" t="s">
        <v>607</v>
      </c>
      <c r="B140" s="48" t="s">
        <v>327</v>
      </c>
      <c r="C140" s="247" t="s">
        <v>1297</v>
      </c>
      <c r="D140" s="248" t="s">
        <v>241</v>
      </c>
      <c r="E140" s="245" t="s">
        <v>242</v>
      </c>
      <c r="F140" s="259">
        <v>0.5</v>
      </c>
      <c r="G140" s="253" t="s">
        <v>243</v>
      </c>
      <c r="H140" s="260">
        <v>28</v>
      </c>
    </row>
    <row r="141" spans="1:8" s="237" customFormat="1" ht="15.75" customHeight="1">
      <c r="A141" s="246" t="s">
        <v>610</v>
      </c>
      <c r="B141" s="48" t="s">
        <v>273</v>
      </c>
      <c r="C141" s="247" t="s">
        <v>1298</v>
      </c>
      <c r="D141" s="248" t="s">
        <v>241</v>
      </c>
      <c r="E141" s="245" t="s">
        <v>242</v>
      </c>
      <c r="F141" s="259">
        <v>0.1</v>
      </c>
      <c r="G141" s="253" t="s">
        <v>243</v>
      </c>
      <c r="H141" s="260">
        <v>52</v>
      </c>
    </row>
    <row r="142" spans="1:8" s="237" customFormat="1" ht="15.75" customHeight="1">
      <c r="A142" s="246" t="s">
        <v>613</v>
      </c>
      <c r="B142" s="48" t="s">
        <v>1096</v>
      </c>
      <c r="C142" s="247" t="s">
        <v>1299</v>
      </c>
      <c r="D142" s="248" t="s">
        <v>241</v>
      </c>
      <c r="E142" s="245" t="s">
        <v>242</v>
      </c>
      <c r="F142" s="261">
        <v>10.605</v>
      </c>
      <c r="G142" s="253" t="s">
        <v>243</v>
      </c>
      <c r="H142" s="260">
        <v>10</v>
      </c>
    </row>
    <row r="143" spans="1:8" s="237" customFormat="1" ht="15.75" customHeight="1">
      <c r="A143" s="246" t="s">
        <v>615</v>
      </c>
      <c r="B143" s="48" t="s">
        <v>1098</v>
      </c>
      <c r="C143" s="247" t="s">
        <v>1300</v>
      </c>
      <c r="D143" s="248" t="s">
        <v>241</v>
      </c>
      <c r="E143" s="245" t="s">
        <v>242</v>
      </c>
      <c r="F143" s="261">
        <v>10.625</v>
      </c>
      <c r="G143" s="253" t="s">
        <v>243</v>
      </c>
      <c r="H143" s="260">
        <v>10</v>
      </c>
    </row>
    <row r="144" spans="1:8" s="237" customFormat="1" ht="15.75" customHeight="1">
      <c r="A144" s="246" t="s">
        <v>618</v>
      </c>
      <c r="B144" s="48" t="s">
        <v>1301</v>
      </c>
      <c r="C144" s="247" t="s">
        <v>1302</v>
      </c>
      <c r="D144" s="248" t="s">
        <v>247</v>
      </c>
      <c r="E144" s="245" t="s">
        <v>242</v>
      </c>
      <c r="F144" s="259">
        <v>44.2</v>
      </c>
      <c r="G144" s="253" t="s">
        <v>243</v>
      </c>
      <c r="H144" s="260">
        <v>15</v>
      </c>
    </row>
    <row r="145" spans="1:8" s="237" customFormat="1" ht="15.75" customHeight="1">
      <c r="A145" s="246" t="s">
        <v>621</v>
      </c>
      <c r="B145" s="48" t="s">
        <v>1303</v>
      </c>
      <c r="C145" s="247" t="s">
        <v>1304</v>
      </c>
      <c r="D145" s="248" t="s">
        <v>247</v>
      </c>
      <c r="E145" s="245" t="s">
        <v>242</v>
      </c>
      <c r="F145" s="259">
        <v>18.600000000000001</v>
      </c>
      <c r="G145" s="253" t="s">
        <v>243</v>
      </c>
      <c r="H145" s="260">
        <v>10</v>
      </c>
    </row>
    <row r="146" spans="1:8" s="237" customFormat="1" ht="15.75" customHeight="1">
      <c r="A146" s="246" t="s">
        <v>624</v>
      </c>
      <c r="B146" s="48" t="s">
        <v>819</v>
      </c>
      <c r="C146" s="247" t="s">
        <v>1305</v>
      </c>
      <c r="D146" s="248" t="s">
        <v>241</v>
      </c>
      <c r="E146" s="245" t="s">
        <v>242</v>
      </c>
      <c r="F146" s="259">
        <v>5.0999999999999996</v>
      </c>
      <c r="G146" s="253" t="s">
        <v>243</v>
      </c>
      <c r="H146" s="260">
        <v>4</v>
      </c>
    </row>
    <row r="147" spans="1:8" s="237" customFormat="1" ht="15.75" customHeight="1">
      <c r="A147" s="246" t="s">
        <v>627</v>
      </c>
      <c r="B147" s="48" t="s">
        <v>1306</v>
      </c>
      <c r="C147" s="247" t="s">
        <v>1307</v>
      </c>
      <c r="D147" s="248" t="s">
        <v>241</v>
      </c>
      <c r="E147" s="245" t="s">
        <v>242</v>
      </c>
      <c r="F147" s="259">
        <v>16.7</v>
      </c>
      <c r="G147" s="253" t="s">
        <v>243</v>
      </c>
      <c r="H147" s="260">
        <v>4</v>
      </c>
    </row>
    <row r="148" spans="1:8" s="237" customFormat="1" ht="15.75" customHeight="1">
      <c r="A148" s="246" t="s">
        <v>630</v>
      </c>
      <c r="B148" s="48" t="s">
        <v>1221</v>
      </c>
      <c r="C148" s="247" t="s">
        <v>1308</v>
      </c>
      <c r="D148" s="248" t="s">
        <v>241</v>
      </c>
      <c r="E148" s="245" t="s">
        <v>242</v>
      </c>
      <c r="F148" s="259">
        <v>5.8</v>
      </c>
      <c r="G148" s="253" t="s">
        <v>243</v>
      </c>
      <c r="H148" s="260">
        <v>27</v>
      </c>
    </row>
    <row r="149" spans="1:8" s="237" customFormat="1" ht="15.75" customHeight="1">
      <c r="A149" s="246" t="s">
        <v>632</v>
      </c>
      <c r="B149" s="48" t="s">
        <v>496</v>
      </c>
      <c r="C149" s="247" t="s">
        <v>1309</v>
      </c>
      <c r="D149" s="248" t="s">
        <v>241</v>
      </c>
      <c r="E149" s="245" t="s">
        <v>242</v>
      </c>
      <c r="F149" s="259">
        <v>3.3</v>
      </c>
      <c r="G149" s="253" t="s">
        <v>243</v>
      </c>
      <c r="H149" s="260">
        <v>29</v>
      </c>
    </row>
    <row r="150" spans="1:8" s="237" customFormat="1" ht="15.75" customHeight="1">
      <c r="A150" s="246" t="s">
        <v>635</v>
      </c>
      <c r="B150" s="48" t="s">
        <v>1310</v>
      </c>
      <c r="C150" s="247" t="s">
        <v>1311</v>
      </c>
      <c r="D150" s="248" t="s">
        <v>241</v>
      </c>
      <c r="E150" s="245" t="s">
        <v>242</v>
      </c>
      <c r="F150" s="259">
        <v>0.6</v>
      </c>
      <c r="G150" s="253" t="s">
        <v>243</v>
      </c>
      <c r="H150" s="260">
        <v>10</v>
      </c>
    </row>
    <row r="151" spans="1:8" s="237" customFormat="1" ht="15.75" customHeight="1">
      <c r="A151" s="246" t="s">
        <v>638</v>
      </c>
      <c r="B151" s="48" t="s">
        <v>1312</v>
      </c>
      <c r="C151" s="247" t="s">
        <v>1313</v>
      </c>
      <c r="D151" s="248" t="s">
        <v>241</v>
      </c>
      <c r="E151" s="245" t="s">
        <v>242</v>
      </c>
      <c r="F151" s="259">
        <v>0.2</v>
      </c>
      <c r="G151" s="253" t="s">
        <v>243</v>
      </c>
      <c r="H151" s="260">
        <v>24</v>
      </c>
    </row>
    <row r="152" spans="1:8" s="237" customFormat="1" ht="15.75" customHeight="1">
      <c r="A152" s="246" t="s">
        <v>641</v>
      </c>
      <c r="B152" s="48" t="s">
        <v>602</v>
      </c>
      <c r="C152" s="247" t="s">
        <v>1314</v>
      </c>
      <c r="D152" s="248" t="s">
        <v>241</v>
      </c>
      <c r="E152" s="245" t="s">
        <v>242</v>
      </c>
      <c r="F152" s="259">
        <v>1.9</v>
      </c>
      <c r="G152" s="253" t="s">
        <v>243</v>
      </c>
      <c r="H152" s="260">
        <v>16</v>
      </c>
    </row>
    <row r="153" spans="1:8" s="237" customFormat="1" ht="15.75" customHeight="1">
      <c r="A153" s="246" t="s">
        <v>644</v>
      </c>
      <c r="B153" s="48" t="s">
        <v>358</v>
      </c>
      <c r="C153" s="247" t="s">
        <v>1315</v>
      </c>
      <c r="D153" s="248" t="s">
        <v>241</v>
      </c>
      <c r="E153" s="245" t="s">
        <v>242</v>
      </c>
      <c r="F153" s="259">
        <v>40.6</v>
      </c>
      <c r="G153" s="253" t="s">
        <v>243</v>
      </c>
      <c r="H153" s="260">
        <v>10</v>
      </c>
    </row>
    <row r="154" spans="1:8" s="237" customFormat="1" ht="15.75" customHeight="1">
      <c r="A154" s="246" t="s">
        <v>647</v>
      </c>
      <c r="B154" s="48" t="s">
        <v>267</v>
      </c>
      <c r="C154" s="247" t="s">
        <v>1316</v>
      </c>
      <c r="D154" s="248" t="s">
        <v>241</v>
      </c>
      <c r="E154" s="245" t="s">
        <v>242</v>
      </c>
      <c r="F154" s="259">
        <v>6.7</v>
      </c>
      <c r="G154" s="253" t="s">
        <v>243</v>
      </c>
      <c r="H154" s="260">
        <v>8</v>
      </c>
    </row>
    <row r="155" spans="1:8" s="237" customFormat="1" ht="15.75" customHeight="1">
      <c r="A155" s="246" t="s">
        <v>650</v>
      </c>
      <c r="B155" s="48" t="s">
        <v>1195</v>
      </c>
      <c r="C155" s="247" t="s">
        <v>1317</v>
      </c>
      <c r="D155" s="248" t="s">
        <v>247</v>
      </c>
      <c r="E155" s="245" t="s">
        <v>242</v>
      </c>
      <c r="F155" s="259">
        <v>75.900000000000006</v>
      </c>
      <c r="G155" s="253" t="s">
        <v>243</v>
      </c>
      <c r="H155" s="260">
        <v>10</v>
      </c>
    </row>
    <row r="156" spans="1:8" s="237" customFormat="1" ht="15.75" customHeight="1">
      <c r="A156" s="246" t="s">
        <v>652</v>
      </c>
      <c r="B156" s="48" t="s">
        <v>793</v>
      </c>
      <c r="C156" s="247" t="s">
        <v>1318</v>
      </c>
      <c r="D156" s="248" t="s">
        <v>241</v>
      </c>
      <c r="E156" s="245" t="s">
        <v>242</v>
      </c>
      <c r="F156" s="259">
        <v>0.2</v>
      </c>
      <c r="G156" s="253" t="s">
        <v>243</v>
      </c>
      <c r="H156" s="260">
        <v>36</v>
      </c>
    </row>
    <row r="157" spans="1:8" s="237" customFormat="1" ht="15.75" customHeight="1">
      <c r="A157" s="246" t="s">
        <v>655</v>
      </c>
      <c r="B157" s="48" t="s">
        <v>1319</v>
      </c>
      <c r="C157" s="247" t="s">
        <v>1320</v>
      </c>
      <c r="D157" s="248" t="s">
        <v>241</v>
      </c>
      <c r="E157" s="245" t="s">
        <v>242</v>
      </c>
      <c r="F157" s="259">
        <v>1.2</v>
      </c>
      <c r="G157" s="253" t="s">
        <v>243</v>
      </c>
      <c r="H157" s="260">
        <v>58</v>
      </c>
    </row>
    <row r="158" spans="1:8" s="237" customFormat="1" ht="15.75" customHeight="1">
      <c r="A158" s="246" t="s">
        <v>658</v>
      </c>
      <c r="B158" s="48" t="s">
        <v>1321</v>
      </c>
      <c r="C158" s="247" t="s">
        <v>1322</v>
      </c>
      <c r="D158" s="248" t="s">
        <v>241</v>
      </c>
      <c r="E158" s="245" t="s">
        <v>242</v>
      </c>
      <c r="F158" s="259">
        <v>0.2</v>
      </c>
      <c r="G158" s="253" t="s">
        <v>243</v>
      </c>
      <c r="H158" s="260">
        <v>16</v>
      </c>
    </row>
    <row r="159" spans="1:8" s="237" customFormat="1" ht="15.75" customHeight="1">
      <c r="A159" s="246" t="s">
        <v>661</v>
      </c>
      <c r="B159" s="48" t="s">
        <v>249</v>
      </c>
      <c r="C159" s="247" t="s">
        <v>1323</v>
      </c>
      <c r="D159" s="248" t="s">
        <v>241</v>
      </c>
      <c r="E159" s="245" t="s">
        <v>242</v>
      </c>
      <c r="F159" s="259">
        <v>19</v>
      </c>
      <c r="G159" s="253" t="s">
        <v>243</v>
      </c>
      <c r="H159" s="260">
        <v>12</v>
      </c>
    </row>
    <row r="160" spans="1:8" s="237" customFormat="1" ht="15.75" customHeight="1">
      <c r="A160" s="246" t="s">
        <v>664</v>
      </c>
      <c r="B160" s="48" t="s">
        <v>450</v>
      </c>
      <c r="C160" s="247" t="s">
        <v>1324</v>
      </c>
      <c r="D160" s="248" t="s">
        <v>241</v>
      </c>
      <c r="E160" s="245" t="s">
        <v>242</v>
      </c>
      <c r="F160" s="259">
        <v>0.6</v>
      </c>
      <c r="G160" s="253" t="s">
        <v>243</v>
      </c>
      <c r="H160" s="260">
        <v>8</v>
      </c>
    </row>
    <row r="161" spans="1:8" s="237" customFormat="1" ht="15.75" customHeight="1">
      <c r="A161" s="246" t="s">
        <v>667</v>
      </c>
      <c r="B161" s="48" t="s">
        <v>1325</v>
      </c>
      <c r="C161" s="247" t="s">
        <v>1326</v>
      </c>
      <c r="D161" s="248" t="s">
        <v>247</v>
      </c>
      <c r="E161" s="245" t="s">
        <v>242</v>
      </c>
      <c r="F161" s="259">
        <v>28.8</v>
      </c>
      <c r="G161" s="253" t="s">
        <v>243</v>
      </c>
      <c r="H161" s="260">
        <v>34</v>
      </c>
    </row>
    <row r="162" spans="1:8" s="237" customFormat="1" ht="15.75" customHeight="1">
      <c r="A162" s="246" t="s">
        <v>670</v>
      </c>
      <c r="B162" s="48" t="s">
        <v>1327</v>
      </c>
      <c r="C162" s="247" t="s">
        <v>1328</v>
      </c>
      <c r="D162" s="248" t="s">
        <v>247</v>
      </c>
      <c r="E162" s="245" t="s">
        <v>242</v>
      </c>
      <c r="F162" s="259">
        <v>202</v>
      </c>
      <c r="G162" s="253" t="s">
        <v>243</v>
      </c>
      <c r="H162" s="260">
        <v>10</v>
      </c>
    </row>
    <row r="163" spans="1:8" s="237" customFormat="1" ht="15.75" customHeight="1">
      <c r="A163" s="246" t="s">
        <v>671</v>
      </c>
      <c r="B163" s="48" t="s">
        <v>1329</v>
      </c>
      <c r="C163" s="247" t="s">
        <v>1330</v>
      </c>
      <c r="D163" s="248" t="s">
        <v>241</v>
      </c>
      <c r="E163" s="245" t="s">
        <v>242</v>
      </c>
      <c r="F163" s="259">
        <v>4.5</v>
      </c>
      <c r="G163" s="253" t="s">
        <v>243</v>
      </c>
      <c r="H163" s="260">
        <v>24</v>
      </c>
    </row>
    <row r="164" spans="1:8" s="237" customFormat="1" ht="15.75" customHeight="1">
      <c r="A164" s="246" t="s">
        <v>674</v>
      </c>
      <c r="B164" s="48" t="s">
        <v>1331</v>
      </c>
      <c r="C164" s="247" t="s">
        <v>1332</v>
      </c>
      <c r="D164" s="248" t="s">
        <v>247</v>
      </c>
      <c r="E164" s="245" t="s">
        <v>242</v>
      </c>
      <c r="F164" s="259">
        <v>5.7</v>
      </c>
      <c r="G164" s="253" t="s">
        <v>243</v>
      </c>
      <c r="H164" s="260">
        <v>10</v>
      </c>
    </row>
    <row r="165" spans="1:8" s="237" customFormat="1" ht="15.75" customHeight="1">
      <c r="A165" s="246" t="s">
        <v>676</v>
      </c>
      <c r="B165" s="48" t="s">
        <v>1331</v>
      </c>
      <c r="C165" s="247" t="s">
        <v>1333</v>
      </c>
      <c r="D165" s="248" t="s">
        <v>247</v>
      </c>
      <c r="E165" s="245" t="s">
        <v>242</v>
      </c>
      <c r="F165" s="259">
        <v>5.7</v>
      </c>
      <c r="G165" s="253" t="s">
        <v>243</v>
      </c>
      <c r="H165" s="260">
        <v>10</v>
      </c>
    </row>
    <row r="166" spans="1:8" s="237" customFormat="1" ht="15.75" customHeight="1">
      <c r="A166" s="246" t="s">
        <v>678</v>
      </c>
      <c r="B166" s="48" t="s">
        <v>450</v>
      </c>
      <c r="C166" s="247" t="s">
        <v>1334</v>
      </c>
      <c r="D166" s="248" t="s">
        <v>241</v>
      </c>
      <c r="E166" s="245" t="s">
        <v>242</v>
      </c>
      <c r="F166" s="259">
        <v>0.3</v>
      </c>
      <c r="G166" s="253" t="s">
        <v>243</v>
      </c>
      <c r="H166" s="260">
        <v>6</v>
      </c>
    </row>
    <row r="167" spans="1:8" s="237" customFormat="1" ht="15.75" customHeight="1">
      <c r="A167" s="246" t="s">
        <v>680</v>
      </c>
      <c r="B167" s="48" t="s">
        <v>1327</v>
      </c>
      <c r="C167" s="247" t="s">
        <v>1335</v>
      </c>
      <c r="D167" s="248" t="s">
        <v>247</v>
      </c>
      <c r="E167" s="245" t="s">
        <v>242</v>
      </c>
      <c r="F167" s="259">
        <v>125.6</v>
      </c>
      <c r="G167" s="253" t="s">
        <v>243</v>
      </c>
      <c r="H167" s="260">
        <v>14</v>
      </c>
    </row>
    <row r="168" spans="1:8" s="237" customFormat="1" ht="15.75" customHeight="1">
      <c r="A168" s="246" t="s">
        <v>682</v>
      </c>
      <c r="B168" s="48" t="s">
        <v>1336</v>
      </c>
      <c r="C168" s="247" t="s">
        <v>1337</v>
      </c>
      <c r="D168" s="248" t="s">
        <v>247</v>
      </c>
      <c r="E168" s="245" t="s">
        <v>242</v>
      </c>
      <c r="F168" s="259">
        <v>12.5</v>
      </c>
      <c r="G168" s="253" t="s">
        <v>243</v>
      </c>
      <c r="H168" s="260">
        <v>10</v>
      </c>
    </row>
    <row r="169" spans="1:8" s="237" customFormat="1" ht="15.75" customHeight="1">
      <c r="A169" s="246" t="s">
        <v>684</v>
      </c>
      <c r="B169" s="48" t="s">
        <v>760</v>
      </c>
      <c r="C169" s="247" t="s">
        <v>1338</v>
      </c>
      <c r="D169" s="248" t="s">
        <v>241</v>
      </c>
      <c r="E169" s="245" t="s">
        <v>242</v>
      </c>
      <c r="F169" s="259">
        <v>0.18</v>
      </c>
      <c r="G169" s="253" t="s">
        <v>243</v>
      </c>
      <c r="H169" s="260">
        <v>28</v>
      </c>
    </row>
    <row r="170" spans="1:8" s="237" customFormat="1" ht="15.75" customHeight="1">
      <c r="A170" s="246" t="s">
        <v>686</v>
      </c>
      <c r="B170" s="48" t="s">
        <v>1331</v>
      </c>
      <c r="C170" s="247" t="s">
        <v>1339</v>
      </c>
      <c r="D170" s="248" t="s">
        <v>247</v>
      </c>
      <c r="E170" s="245" t="s">
        <v>242</v>
      </c>
      <c r="F170" s="259">
        <v>58.5</v>
      </c>
      <c r="G170" s="253" t="s">
        <v>243</v>
      </c>
      <c r="H170" s="260">
        <v>10</v>
      </c>
    </row>
    <row r="171" spans="1:8" s="237" customFormat="1" ht="15.75" customHeight="1">
      <c r="A171" s="246" t="s">
        <v>688</v>
      </c>
      <c r="B171" s="48" t="s">
        <v>1340</v>
      </c>
      <c r="C171" s="247" t="s">
        <v>1341</v>
      </c>
      <c r="D171" s="248" t="s">
        <v>247</v>
      </c>
      <c r="E171" s="245" t="s">
        <v>242</v>
      </c>
      <c r="F171" s="259">
        <v>39.6</v>
      </c>
      <c r="G171" s="253" t="s">
        <v>243</v>
      </c>
      <c r="H171" s="260">
        <v>10</v>
      </c>
    </row>
    <row r="172" spans="1:8" s="237" customFormat="1" ht="15.75" customHeight="1">
      <c r="A172" s="246" t="s">
        <v>690</v>
      </c>
      <c r="B172" s="48" t="s">
        <v>1342</v>
      </c>
      <c r="C172" s="247" t="s">
        <v>1343</v>
      </c>
      <c r="D172" s="248" t="s">
        <v>247</v>
      </c>
      <c r="E172" s="245" t="s">
        <v>242</v>
      </c>
      <c r="F172" s="259">
        <v>39.799999999999997</v>
      </c>
      <c r="G172" s="253" t="s">
        <v>243</v>
      </c>
      <c r="H172" s="260">
        <v>20</v>
      </c>
    </row>
    <row r="173" spans="1:8" s="237" customFormat="1" ht="15.75" customHeight="1">
      <c r="A173" s="246" t="s">
        <v>692</v>
      </c>
      <c r="B173" s="48" t="s">
        <v>1344</v>
      </c>
      <c r="C173" s="247" t="s">
        <v>1345</v>
      </c>
      <c r="D173" s="248" t="s">
        <v>247</v>
      </c>
      <c r="E173" s="245" t="s">
        <v>242</v>
      </c>
      <c r="F173" s="259">
        <v>21.8</v>
      </c>
      <c r="G173" s="253" t="s">
        <v>243</v>
      </c>
      <c r="H173" s="260">
        <v>10</v>
      </c>
    </row>
    <row r="174" spans="1:8" s="237" customFormat="1" ht="15.75" customHeight="1">
      <c r="A174" s="246" t="s">
        <v>694</v>
      </c>
      <c r="B174" s="48" t="s">
        <v>1346</v>
      </c>
      <c r="C174" s="247" t="s">
        <v>1347</v>
      </c>
      <c r="D174" s="248" t="s">
        <v>241</v>
      </c>
      <c r="E174" s="245" t="s">
        <v>242</v>
      </c>
      <c r="F174" s="259">
        <v>0.3</v>
      </c>
      <c r="G174" s="253" t="s">
        <v>243</v>
      </c>
      <c r="H174" s="260">
        <v>56</v>
      </c>
    </row>
    <row r="175" spans="1:8" s="237" customFormat="1" ht="15.75" customHeight="1">
      <c r="A175" s="246" t="s">
        <v>696</v>
      </c>
      <c r="B175" s="48" t="s">
        <v>1348</v>
      </c>
      <c r="C175" s="247" t="s">
        <v>1349</v>
      </c>
      <c r="D175" s="248" t="s">
        <v>241</v>
      </c>
      <c r="E175" s="245" t="s">
        <v>242</v>
      </c>
      <c r="F175" s="259">
        <v>22.8</v>
      </c>
      <c r="G175" s="253" t="s">
        <v>243</v>
      </c>
      <c r="H175" s="260">
        <v>2</v>
      </c>
    </row>
    <row r="176" spans="1:8" s="237" customFormat="1" ht="15.75" customHeight="1">
      <c r="A176" s="246" t="s">
        <v>698</v>
      </c>
      <c r="B176" s="48" t="s">
        <v>489</v>
      </c>
      <c r="C176" s="247" t="s">
        <v>1350</v>
      </c>
      <c r="D176" s="248" t="s">
        <v>241</v>
      </c>
      <c r="E176" s="245" t="s">
        <v>242</v>
      </c>
      <c r="F176" s="259">
        <v>0.2</v>
      </c>
      <c r="G176" s="253" t="s">
        <v>243</v>
      </c>
      <c r="H176" s="260">
        <v>22</v>
      </c>
    </row>
    <row r="177" spans="1:8" s="237" customFormat="1" ht="15.75" customHeight="1">
      <c r="A177" s="246" t="s">
        <v>700</v>
      </c>
      <c r="B177" s="48" t="s">
        <v>489</v>
      </c>
      <c r="C177" s="247" t="s">
        <v>1351</v>
      </c>
      <c r="D177" s="248" t="s">
        <v>241</v>
      </c>
      <c r="E177" s="245" t="s">
        <v>242</v>
      </c>
      <c r="F177" s="261">
        <v>5.5E-2</v>
      </c>
      <c r="G177" s="253" t="s">
        <v>243</v>
      </c>
      <c r="H177" s="260">
        <v>10</v>
      </c>
    </row>
    <row r="178" spans="1:8" s="237" customFormat="1" ht="15.75" customHeight="1">
      <c r="A178" s="246" t="s">
        <v>702</v>
      </c>
      <c r="B178" s="48" t="s">
        <v>249</v>
      </c>
      <c r="C178" s="247" t="s">
        <v>1352</v>
      </c>
      <c r="D178" s="248" t="s">
        <v>241</v>
      </c>
      <c r="E178" s="245" t="s">
        <v>242</v>
      </c>
      <c r="F178" s="259">
        <v>3.68</v>
      </c>
      <c r="G178" s="253" t="s">
        <v>243</v>
      </c>
      <c r="H178" s="260">
        <v>6</v>
      </c>
    </row>
    <row r="179" spans="1:8" s="237" customFormat="1" ht="15.75" customHeight="1">
      <c r="A179" s="246" t="s">
        <v>704</v>
      </c>
      <c r="B179" s="48" t="s">
        <v>760</v>
      </c>
      <c r="C179" s="247" t="s">
        <v>1353</v>
      </c>
      <c r="D179" s="248" t="s">
        <v>241</v>
      </c>
      <c r="E179" s="245" t="s">
        <v>242</v>
      </c>
      <c r="F179" s="261">
        <v>8.5000000000000006E-2</v>
      </c>
      <c r="G179" s="253" t="s">
        <v>243</v>
      </c>
      <c r="H179" s="260">
        <v>28</v>
      </c>
    </row>
    <row r="180" spans="1:8" s="237" customFormat="1" ht="15.75" customHeight="1">
      <c r="A180" s="246" t="s">
        <v>706</v>
      </c>
      <c r="B180" s="48" t="s">
        <v>1354</v>
      </c>
      <c r="C180" s="247" t="s">
        <v>1355</v>
      </c>
      <c r="D180" s="248" t="s">
        <v>241</v>
      </c>
      <c r="E180" s="245" t="s">
        <v>242</v>
      </c>
      <c r="F180" s="259">
        <v>5.8</v>
      </c>
      <c r="G180" s="253" t="s">
        <v>243</v>
      </c>
      <c r="H180" s="260">
        <v>8</v>
      </c>
    </row>
    <row r="181" spans="1:8" s="237" customFormat="1" ht="15.75" customHeight="1">
      <c r="A181" s="246" t="s">
        <v>708</v>
      </c>
      <c r="B181" s="48" t="s">
        <v>602</v>
      </c>
      <c r="C181" s="247" t="s">
        <v>1356</v>
      </c>
      <c r="D181" s="248" t="s">
        <v>241</v>
      </c>
      <c r="E181" s="245" t="s">
        <v>242</v>
      </c>
      <c r="F181" s="259">
        <v>0.5</v>
      </c>
      <c r="G181" s="253" t="s">
        <v>243</v>
      </c>
      <c r="H181" s="260">
        <v>10</v>
      </c>
    </row>
    <row r="182" spans="1:8" s="237" customFormat="1" ht="15.75" customHeight="1">
      <c r="A182" s="246" t="s">
        <v>711</v>
      </c>
      <c r="B182" s="48" t="s">
        <v>793</v>
      </c>
      <c r="C182" s="247" t="s">
        <v>1357</v>
      </c>
      <c r="D182" s="248" t="s">
        <v>241</v>
      </c>
      <c r="E182" s="245" t="s">
        <v>242</v>
      </c>
      <c r="F182" s="259">
        <v>0.01</v>
      </c>
      <c r="G182" s="253" t="s">
        <v>243</v>
      </c>
      <c r="H182" s="260">
        <v>26</v>
      </c>
    </row>
    <row r="183" spans="1:8" s="237" customFormat="1" ht="15.75" customHeight="1">
      <c r="A183" s="246" t="s">
        <v>713</v>
      </c>
      <c r="B183" s="48" t="s">
        <v>591</v>
      </c>
      <c r="C183" s="247" t="s">
        <v>1358</v>
      </c>
      <c r="D183" s="248" t="s">
        <v>241</v>
      </c>
      <c r="E183" s="245" t="s">
        <v>242</v>
      </c>
      <c r="F183" s="259">
        <v>0.1</v>
      </c>
      <c r="G183" s="253" t="s">
        <v>243</v>
      </c>
      <c r="H183" s="260">
        <v>10</v>
      </c>
    </row>
    <row r="184" spans="1:8" s="237" customFormat="1" ht="15.75" customHeight="1">
      <c r="A184" s="246" t="s">
        <v>715</v>
      </c>
      <c r="B184" s="48" t="s">
        <v>1359</v>
      </c>
      <c r="C184" s="247" t="s">
        <v>1360</v>
      </c>
      <c r="D184" s="248" t="s">
        <v>241</v>
      </c>
      <c r="E184" s="245" t="s">
        <v>242</v>
      </c>
      <c r="F184" s="259">
        <v>0.3</v>
      </c>
      <c r="G184" s="253" t="s">
        <v>243</v>
      </c>
      <c r="H184" s="260">
        <v>12</v>
      </c>
    </row>
    <row r="185" spans="1:8" s="237" customFormat="1" ht="15.75" customHeight="1">
      <c r="A185" s="246" t="s">
        <v>717</v>
      </c>
      <c r="B185" s="48" t="s">
        <v>591</v>
      </c>
      <c r="C185" s="247" t="s">
        <v>1361</v>
      </c>
      <c r="D185" s="248" t="s">
        <v>241</v>
      </c>
      <c r="E185" s="245" t="s">
        <v>242</v>
      </c>
      <c r="F185" s="259">
        <v>0.1</v>
      </c>
      <c r="G185" s="253" t="s">
        <v>243</v>
      </c>
      <c r="H185" s="260">
        <v>10</v>
      </c>
    </row>
    <row r="186" spans="1:8" s="237" customFormat="1" ht="15.75" customHeight="1">
      <c r="A186" s="246" t="s">
        <v>719</v>
      </c>
      <c r="B186" s="48" t="s">
        <v>602</v>
      </c>
      <c r="C186" s="247" t="s">
        <v>1362</v>
      </c>
      <c r="D186" s="248" t="s">
        <v>241</v>
      </c>
      <c r="E186" s="245" t="s">
        <v>242</v>
      </c>
      <c r="F186" s="259">
        <v>0.2</v>
      </c>
      <c r="G186" s="253" t="s">
        <v>243</v>
      </c>
      <c r="H186" s="260">
        <v>6</v>
      </c>
    </row>
    <row r="187" spans="1:8" s="237" customFormat="1" ht="15.75" customHeight="1">
      <c r="A187" s="246" t="s">
        <v>721</v>
      </c>
      <c r="B187" s="48" t="s">
        <v>793</v>
      </c>
      <c r="C187" s="247" t="s">
        <v>1363</v>
      </c>
      <c r="D187" s="248" t="s">
        <v>241</v>
      </c>
      <c r="E187" s="245" t="s">
        <v>242</v>
      </c>
      <c r="F187" s="259">
        <v>0.01</v>
      </c>
      <c r="G187" s="253" t="s">
        <v>243</v>
      </c>
      <c r="H187" s="260">
        <v>4</v>
      </c>
    </row>
    <row r="188" spans="1:8" s="237" customFormat="1" ht="15.75" customHeight="1">
      <c r="A188" s="246" t="s">
        <v>723</v>
      </c>
      <c r="B188" s="48" t="s">
        <v>1364</v>
      </c>
      <c r="C188" s="247" t="s">
        <v>1365</v>
      </c>
      <c r="D188" s="248" t="s">
        <v>241</v>
      </c>
      <c r="E188" s="245" t="s">
        <v>242</v>
      </c>
      <c r="F188" s="259">
        <v>0.5</v>
      </c>
      <c r="G188" s="253" t="s">
        <v>243</v>
      </c>
      <c r="H188" s="260">
        <v>10</v>
      </c>
    </row>
    <row r="189" spans="1:8" s="237" customFormat="1" ht="15.75" customHeight="1">
      <c r="A189" s="246" t="s">
        <v>725</v>
      </c>
      <c r="B189" s="48" t="s">
        <v>1096</v>
      </c>
      <c r="C189" s="247" t="s">
        <v>1366</v>
      </c>
      <c r="D189" s="248" t="s">
        <v>241</v>
      </c>
      <c r="E189" s="245" t="s">
        <v>242</v>
      </c>
      <c r="F189" s="259">
        <v>4.7699999999999996</v>
      </c>
      <c r="G189" s="253" t="s">
        <v>243</v>
      </c>
      <c r="H189" s="260">
        <v>6</v>
      </c>
    </row>
    <row r="190" spans="1:8" s="237" customFormat="1" ht="15.75" customHeight="1">
      <c r="A190" s="246" t="s">
        <v>728</v>
      </c>
      <c r="B190" s="48" t="s">
        <v>1096</v>
      </c>
      <c r="C190" s="247" t="s">
        <v>1366</v>
      </c>
      <c r="D190" s="248" t="s">
        <v>247</v>
      </c>
      <c r="E190" s="245" t="s">
        <v>242</v>
      </c>
      <c r="F190" s="259">
        <v>4.3</v>
      </c>
      <c r="G190" s="253" t="s">
        <v>243</v>
      </c>
      <c r="H190" s="260">
        <v>5</v>
      </c>
    </row>
    <row r="191" spans="1:8" s="237" customFormat="1" ht="15.75" customHeight="1">
      <c r="A191" s="246" t="s">
        <v>730</v>
      </c>
      <c r="B191" s="48" t="s">
        <v>1098</v>
      </c>
      <c r="C191" s="247" t="s">
        <v>1367</v>
      </c>
      <c r="D191" s="248" t="s">
        <v>241</v>
      </c>
      <c r="E191" s="245" t="s">
        <v>242</v>
      </c>
      <c r="F191" s="259">
        <v>4.7350000000000003</v>
      </c>
      <c r="G191" s="253" t="s">
        <v>243</v>
      </c>
      <c r="H191" s="260">
        <v>8</v>
      </c>
    </row>
    <row r="192" spans="1:8" s="237" customFormat="1" ht="15.75" customHeight="1">
      <c r="A192" s="246" t="s">
        <v>733</v>
      </c>
      <c r="B192" s="48" t="s">
        <v>1098</v>
      </c>
      <c r="C192" s="247" t="s">
        <v>1367</v>
      </c>
      <c r="D192" s="248" t="s">
        <v>247</v>
      </c>
      <c r="E192" s="245" t="s">
        <v>242</v>
      </c>
      <c r="F192" s="259">
        <v>4.9000000000000004</v>
      </c>
      <c r="G192" s="253" t="s">
        <v>243</v>
      </c>
      <c r="H192" s="260">
        <v>5</v>
      </c>
    </row>
    <row r="193" spans="1:8" s="237" customFormat="1" ht="15.75" customHeight="1">
      <c r="A193" s="246" t="s">
        <v>736</v>
      </c>
      <c r="B193" s="48" t="s">
        <v>1368</v>
      </c>
      <c r="C193" s="247" t="s">
        <v>1369</v>
      </c>
      <c r="D193" s="248" t="s">
        <v>247</v>
      </c>
      <c r="E193" s="245" t="s">
        <v>242</v>
      </c>
      <c r="F193" s="259">
        <v>1.5</v>
      </c>
      <c r="G193" s="253" t="s">
        <v>243</v>
      </c>
      <c r="H193" s="260">
        <v>5</v>
      </c>
    </row>
    <row r="194" spans="1:8" s="237" customFormat="1" ht="15.75" customHeight="1">
      <c r="A194" s="246" t="s">
        <v>739</v>
      </c>
      <c r="B194" s="48" t="s">
        <v>1370</v>
      </c>
      <c r="C194" s="247" t="s">
        <v>1371</v>
      </c>
      <c r="D194" s="248" t="s">
        <v>241</v>
      </c>
      <c r="E194" s="245" t="s">
        <v>242</v>
      </c>
      <c r="F194" s="259">
        <v>0.6</v>
      </c>
      <c r="G194" s="253" t="s">
        <v>243</v>
      </c>
      <c r="H194" s="260">
        <v>6</v>
      </c>
    </row>
    <row r="195" spans="1:8" s="237" customFormat="1" ht="15.75" customHeight="1">
      <c r="A195" s="246" t="s">
        <v>742</v>
      </c>
      <c r="B195" s="48" t="s">
        <v>1372</v>
      </c>
      <c r="C195" s="247" t="s">
        <v>1373</v>
      </c>
      <c r="D195" s="248" t="s">
        <v>241</v>
      </c>
      <c r="E195" s="245" t="s">
        <v>242</v>
      </c>
      <c r="F195" s="261">
        <v>0.14499999999999999</v>
      </c>
      <c r="G195" s="253" t="s">
        <v>243</v>
      </c>
      <c r="H195" s="260">
        <v>18</v>
      </c>
    </row>
    <row r="196" spans="1:8" s="237" customFormat="1" ht="15.75" customHeight="1">
      <c r="A196" s="246" t="s">
        <v>745</v>
      </c>
      <c r="B196" s="48" t="s">
        <v>1368</v>
      </c>
      <c r="C196" s="247" t="s">
        <v>1374</v>
      </c>
      <c r="D196" s="248" t="s">
        <v>247</v>
      </c>
      <c r="E196" s="245" t="s">
        <v>242</v>
      </c>
      <c r="F196" s="259">
        <v>1.5</v>
      </c>
      <c r="G196" s="253" t="s">
        <v>243</v>
      </c>
      <c r="H196" s="260">
        <v>5</v>
      </c>
    </row>
    <row r="197" spans="1:8" s="237" customFormat="1" ht="15.75" customHeight="1">
      <c r="A197" s="246" t="s">
        <v>747</v>
      </c>
      <c r="B197" s="48" t="s">
        <v>346</v>
      </c>
      <c r="C197" s="247" t="s">
        <v>1375</v>
      </c>
      <c r="D197" s="248" t="s">
        <v>241</v>
      </c>
      <c r="E197" s="245" t="s">
        <v>242</v>
      </c>
      <c r="F197" s="259">
        <v>4.5999999999999996</v>
      </c>
      <c r="G197" s="253" t="s">
        <v>243</v>
      </c>
      <c r="H197" s="260">
        <v>17</v>
      </c>
    </row>
    <row r="198" spans="1:8" s="237" customFormat="1" ht="15.75" customHeight="1">
      <c r="A198" s="246" t="s">
        <v>749</v>
      </c>
      <c r="B198" s="48" t="s">
        <v>576</v>
      </c>
      <c r="C198" s="247" t="s">
        <v>1376</v>
      </c>
      <c r="D198" s="248" t="s">
        <v>241</v>
      </c>
      <c r="E198" s="245" t="s">
        <v>242</v>
      </c>
      <c r="F198" s="259">
        <v>1</v>
      </c>
      <c r="G198" s="253" t="s">
        <v>243</v>
      </c>
      <c r="H198" s="260">
        <v>8</v>
      </c>
    </row>
    <row r="199" spans="1:8" s="237" customFormat="1" ht="15.75" customHeight="1">
      <c r="A199" s="246" t="s">
        <v>751</v>
      </c>
      <c r="B199" s="48" t="s">
        <v>1377</v>
      </c>
      <c r="C199" s="247" t="s">
        <v>1378</v>
      </c>
      <c r="D199" s="248" t="s">
        <v>247</v>
      </c>
      <c r="E199" s="245" t="s">
        <v>242</v>
      </c>
      <c r="F199" s="259"/>
      <c r="G199" s="253" t="s">
        <v>243</v>
      </c>
      <c r="H199" s="260">
        <v>6</v>
      </c>
    </row>
    <row r="200" spans="1:8" s="237" customFormat="1" ht="15.75" customHeight="1">
      <c r="A200" s="246" t="s">
        <v>754</v>
      </c>
      <c r="B200" s="48" t="s">
        <v>355</v>
      </c>
      <c r="C200" s="247" t="s">
        <v>1379</v>
      </c>
      <c r="D200" s="248" t="s">
        <v>241</v>
      </c>
      <c r="E200" s="245" t="s">
        <v>242</v>
      </c>
      <c r="F200" s="259">
        <v>0.5</v>
      </c>
      <c r="G200" s="253" t="s">
        <v>243</v>
      </c>
      <c r="H200" s="260">
        <v>1</v>
      </c>
    </row>
    <row r="201" spans="1:8" s="237" customFormat="1" ht="15.75" customHeight="1">
      <c r="A201" s="246" t="s">
        <v>756</v>
      </c>
      <c r="B201" s="48" t="s">
        <v>576</v>
      </c>
      <c r="C201" s="247" t="s">
        <v>1380</v>
      </c>
      <c r="D201" s="248" t="s">
        <v>241</v>
      </c>
      <c r="E201" s="245" t="s">
        <v>242</v>
      </c>
      <c r="F201" s="259">
        <v>1.3</v>
      </c>
      <c r="G201" s="253" t="s">
        <v>243</v>
      </c>
      <c r="H201" s="260">
        <v>12</v>
      </c>
    </row>
    <row r="202" spans="1:8" s="237" customFormat="1" ht="15.75" customHeight="1">
      <c r="A202" s="246" t="s">
        <v>759</v>
      </c>
      <c r="B202" s="48" t="s">
        <v>1381</v>
      </c>
      <c r="C202" s="247" t="s">
        <v>1382</v>
      </c>
      <c r="D202" s="248" t="s">
        <v>247</v>
      </c>
      <c r="E202" s="245" t="s">
        <v>242</v>
      </c>
      <c r="F202" s="259">
        <v>23.8</v>
      </c>
      <c r="G202" s="253" t="s">
        <v>243</v>
      </c>
      <c r="H202" s="260">
        <v>6</v>
      </c>
    </row>
    <row r="203" spans="1:8" s="237" customFormat="1" ht="15.75" customHeight="1">
      <c r="A203" s="246" t="s">
        <v>762</v>
      </c>
      <c r="B203" s="48" t="s">
        <v>444</v>
      </c>
      <c r="C203" s="247" t="s">
        <v>1383</v>
      </c>
      <c r="D203" s="248" t="s">
        <v>247</v>
      </c>
      <c r="E203" s="245" t="s">
        <v>242</v>
      </c>
      <c r="F203" s="261">
        <v>39.167000000000002</v>
      </c>
      <c r="G203" s="253" t="s">
        <v>243</v>
      </c>
      <c r="H203" s="260">
        <v>6</v>
      </c>
    </row>
    <row r="204" spans="1:8" s="237" customFormat="1" ht="15.75" customHeight="1">
      <c r="A204" s="246" t="s">
        <v>764</v>
      </c>
      <c r="B204" s="48" t="s">
        <v>513</v>
      </c>
      <c r="C204" s="247" t="s">
        <v>1384</v>
      </c>
      <c r="D204" s="248" t="s">
        <v>241</v>
      </c>
      <c r="E204" s="245" t="s">
        <v>242</v>
      </c>
      <c r="F204" s="259">
        <v>16</v>
      </c>
      <c r="G204" s="253" t="s">
        <v>243</v>
      </c>
      <c r="H204" s="260">
        <v>12</v>
      </c>
    </row>
    <row r="205" spans="1:8" s="237" customFormat="1" ht="15.75" customHeight="1">
      <c r="A205" s="246" t="s">
        <v>767</v>
      </c>
      <c r="B205" s="48" t="s">
        <v>1385</v>
      </c>
      <c r="C205" s="247" t="s">
        <v>1386</v>
      </c>
      <c r="D205" s="248" t="s">
        <v>241</v>
      </c>
      <c r="E205" s="245" t="s">
        <v>242</v>
      </c>
      <c r="F205" s="259">
        <v>5.3</v>
      </c>
      <c r="G205" s="253" t="s">
        <v>243</v>
      </c>
      <c r="H205" s="260">
        <v>70</v>
      </c>
    </row>
    <row r="206" spans="1:8" s="237" customFormat="1" ht="15.75" customHeight="1">
      <c r="A206" s="246" t="s">
        <v>770</v>
      </c>
      <c r="B206" s="48" t="s">
        <v>1387</v>
      </c>
      <c r="C206" s="247" t="s">
        <v>1388</v>
      </c>
      <c r="D206" s="248" t="s">
        <v>247</v>
      </c>
      <c r="E206" s="245" t="s">
        <v>242</v>
      </c>
      <c r="F206" s="259">
        <v>178.6</v>
      </c>
      <c r="G206" s="253" t="s">
        <v>243</v>
      </c>
      <c r="H206" s="260">
        <v>10</v>
      </c>
    </row>
    <row r="207" spans="1:8" s="237" customFormat="1" ht="15.75" customHeight="1">
      <c r="A207" s="246" t="s">
        <v>772</v>
      </c>
      <c r="B207" s="48" t="s">
        <v>1389</v>
      </c>
      <c r="C207" s="247" t="s">
        <v>1390</v>
      </c>
      <c r="D207" s="248" t="s">
        <v>247</v>
      </c>
      <c r="E207" s="245" t="s">
        <v>242</v>
      </c>
      <c r="F207" s="259">
        <v>578.4</v>
      </c>
      <c r="G207" s="253" t="s">
        <v>243</v>
      </c>
      <c r="H207" s="260">
        <v>10</v>
      </c>
    </row>
    <row r="208" spans="1:8" s="237" customFormat="1" ht="15.75" customHeight="1">
      <c r="A208" s="246" t="s">
        <v>775</v>
      </c>
      <c r="B208" s="48" t="s">
        <v>1108</v>
      </c>
      <c r="C208" s="247" t="s">
        <v>1391</v>
      </c>
      <c r="D208" s="248" t="s">
        <v>241</v>
      </c>
      <c r="E208" s="245" t="s">
        <v>242</v>
      </c>
      <c r="F208" s="259">
        <v>1.6</v>
      </c>
      <c r="G208" s="253" t="s">
        <v>243</v>
      </c>
      <c r="H208" s="260">
        <v>8</v>
      </c>
    </row>
    <row r="209" spans="1:8" s="237" customFormat="1" ht="15.75" customHeight="1">
      <c r="A209" s="246" t="s">
        <v>777</v>
      </c>
      <c r="B209" s="48" t="s">
        <v>1108</v>
      </c>
      <c r="C209" s="247" t="s">
        <v>1392</v>
      </c>
      <c r="D209" s="248" t="s">
        <v>241</v>
      </c>
      <c r="E209" s="245" t="s">
        <v>242</v>
      </c>
      <c r="F209" s="259">
        <v>1</v>
      </c>
      <c r="G209" s="253" t="s">
        <v>243</v>
      </c>
      <c r="H209" s="260">
        <v>8</v>
      </c>
    </row>
    <row r="210" spans="1:8" s="237" customFormat="1" ht="15.75" customHeight="1">
      <c r="A210" s="246" t="s">
        <v>780</v>
      </c>
      <c r="B210" s="48" t="s">
        <v>1327</v>
      </c>
      <c r="C210" s="263" t="s">
        <v>1631</v>
      </c>
      <c r="D210" s="248" t="s">
        <v>247</v>
      </c>
      <c r="E210" s="245" t="s">
        <v>242</v>
      </c>
      <c r="F210" s="259">
        <v>45.9</v>
      </c>
      <c r="G210" s="253" t="s">
        <v>243</v>
      </c>
      <c r="H210" s="260">
        <v>10</v>
      </c>
    </row>
    <row r="211" spans="1:8" s="237" customFormat="1" ht="15.75" customHeight="1">
      <c r="A211" s="246" t="s">
        <v>783</v>
      </c>
      <c r="B211" s="48"/>
      <c r="C211" s="247"/>
      <c r="D211" s="248" t="s">
        <v>247</v>
      </c>
      <c r="E211" s="245" t="s">
        <v>242</v>
      </c>
      <c r="F211" s="259">
        <v>10.3</v>
      </c>
      <c r="G211" s="253" t="s">
        <v>243</v>
      </c>
      <c r="H211" s="260">
        <v>24</v>
      </c>
    </row>
    <row r="212" spans="1:8" s="237" customFormat="1" ht="15.75" customHeight="1">
      <c r="A212" s="246" t="s">
        <v>786</v>
      </c>
      <c r="B212" s="48" t="s">
        <v>1393</v>
      </c>
      <c r="C212" s="247" t="s">
        <v>1394</v>
      </c>
      <c r="D212" s="248" t="s">
        <v>241</v>
      </c>
      <c r="E212" s="245" t="s">
        <v>242</v>
      </c>
      <c r="F212" s="259">
        <v>0.4</v>
      </c>
      <c r="G212" s="253" t="s">
        <v>243</v>
      </c>
      <c r="H212" s="260">
        <v>20</v>
      </c>
    </row>
    <row r="213" spans="1:8" s="237" customFormat="1" ht="15.75" customHeight="1">
      <c r="A213" s="246" t="s">
        <v>789</v>
      </c>
      <c r="B213" s="48" t="s">
        <v>1395</v>
      </c>
      <c r="C213" s="247" t="s">
        <v>1396</v>
      </c>
      <c r="D213" s="248" t="s">
        <v>241</v>
      </c>
      <c r="E213" s="245" t="s">
        <v>242</v>
      </c>
      <c r="F213" s="259">
        <v>0.2</v>
      </c>
      <c r="G213" s="253" t="s">
        <v>243</v>
      </c>
      <c r="H213" s="260">
        <v>46</v>
      </c>
    </row>
    <row r="214" spans="1:8" s="237" customFormat="1" ht="15.75" customHeight="1">
      <c r="A214" s="246" t="s">
        <v>792</v>
      </c>
      <c r="B214" s="48" t="s">
        <v>1354</v>
      </c>
      <c r="C214" s="247" t="s">
        <v>1397</v>
      </c>
      <c r="D214" s="248" t="s">
        <v>241</v>
      </c>
      <c r="E214" s="245" t="s">
        <v>242</v>
      </c>
      <c r="F214" s="259">
        <v>3.5</v>
      </c>
      <c r="G214" s="253" t="s">
        <v>243</v>
      </c>
      <c r="H214" s="260">
        <v>6</v>
      </c>
    </row>
    <row r="215" spans="1:8" s="237" customFormat="1" ht="15.75" customHeight="1">
      <c r="A215" s="246" t="s">
        <v>795</v>
      </c>
      <c r="B215" s="48" t="s">
        <v>1398</v>
      </c>
      <c r="C215" s="247" t="s">
        <v>1399</v>
      </c>
      <c r="D215" s="248" t="s">
        <v>247</v>
      </c>
      <c r="E215" s="245" t="s">
        <v>242</v>
      </c>
      <c r="F215" s="259">
        <v>40</v>
      </c>
      <c r="G215" s="253" t="s">
        <v>243</v>
      </c>
      <c r="H215" s="260">
        <v>7</v>
      </c>
    </row>
    <row r="216" spans="1:8" s="237" customFormat="1" ht="15.75" customHeight="1">
      <c r="A216" s="246" t="s">
        <v>798</v>
      </c>
      <c r="B216" s="48" t="s">
        <v>1400</v>
      </c>
      <c r="C216" s="247" t="s">
        <v>1401</v>
      </c>
      <c r="D216" s="248" t="s">
        <v>247</v>
      </c>
      <c r="E216" s="245" t="s">
        <v>242</v>
      </c>
      <c r="F216" s="259">
        <v>67.099999999999994</v>
      </c>
      <c r="G216" s="253" t="s">
        <v>243</v>
      </c>
      <c r="H216" s="260">
        <v>4</v>
      </c>
    </row>
    <row r="217" spans="1:8" s="237" customFormat="1" ht="15.75" customHeight="1">
      <c r="A217" s="246" t="s">
        <v>801</v>
      </c>
      <c r="B217" s="48" t="s">
        <v>1402</v>
      </c>
      <c r="C217" s="247" t="s">
        <v>1403</v>
      </c>
      <c r="D217" s="248" t="s">
        <v>247</v>
      </c>
      <c r="E217" s="245" t="s">
        <v>242</v>
      </c>
      <c r="F217" s="259">
        <v>18</v>
      </c>
      <c r="G217" s="253" t="s">
        <v>243</v>
      </c>
      <c r="H217" s="260">
        <v>6</v>
      </c>
    </row>
    <row r="218" spans="1:8" s="237" customFormat="1" ht="15.75" customHeight="1">
      <c r="A218" s="246" t="s">
        <v>804</v>
      </c>
      <c r="B218" s="264" t="s">
        <v>1404</v>
      </c>
      <c r="C218" s="265" t="s">
        <v>1405</v>
      </c>
      <c r="D218" s="266" t="s">
        <v>247</v>
      </c>
      <c r="E218" s="267" t="s">
        <v>242</v>
      </c>
      <c r="F218" s="268">
        <v>29.1</v>
      </c>
      <c r="G218" s="253" t="s">
        <v>243</v>
      </c>
      <c r="H218" s="260">
        <v>10</v>
      </c>
    </row>
    <row r="219" spans="1:8" s="237" customFormat="1" ht="15.75" customHeight="1">
      <c r="A219" s="346" t="s">
        <v>223</v>
      </c>
      <c r="B219" s="347"/>
      <c r="C219" s="255"/>
      <c r="D219" s="45"/>
      <c r="E219" s="46"/>
      <c r="F219" s="49">
        <f>SUM(F6:F218)</f>
        <v>3725.4980000000014</v>
      </c>
      <c r="G219" s="45"/>
      <c r="H219" s="256">
        <f>SUM(H6:H218)</f>
        <v>4284</v>
      </c>
    </row>
    <row r="220" spans="1:8" ht="15.75" customHeight="1">
      <c r="A220" s="154"/>
      <c r="B220" s="79"/>
      <c r="C220" s="79"/>
      <c r="D220" s="79"/>
      <c r="E220" s="78"/>
      <c r="F220" s="79"/>
      <c r="G220" s="79"/>
      <c r="H220" s="80"/>
    </row>
    <row r="221" spans="1:8" ht="15.75" customHeight="1">
      <c r="A221" s="154"/>
      <c r="B221" s="79"/>
      <c r="C221" s="79"/>
      <c r="D221" s="79"/>
      <c r="E221" s="78"/>
      <c r="F221" s="79"/>
      <c r="G221" s="79"/>
      <c r="H221" s="80"/>
    </row>
    <row r="222" spans="1:8" ht="15.75" customHeight="1">
      <c r="A222" s="154"/>
      <c r="B222" s="79"/>
      <c r="C222" s="79"/>
      <c r="D222" s="79"/>
      <c r="E222" s="78"/>
      <c r="F222" s="79"/>
      <c r="G222" s="79"/>
      <c r="H222" s="80"/>
    </row>
    <row r="223" spans="1:8" ht="15.75" customHeight="1">
      <c r="A223" s="154"/>
      <c r="B223" s="79"/>
      <c r="C223" s="79"/>
      <c r="D223" s="79"/>
      <c r="E223" s="78"/>
      <c r="F223" s="79"/>
      <c r="G223" s="79"/>
      <c r="H223" s="80"/>
    </row>
    <row r="224" spans="1:8" ht="15.75" customHeight="1">
      <c r="A224" s="154"/>
      <c r="B224" s="79"/>
      <c r="C224" s="79"/>
      <c r="D224" s="79"/>
      <c r="E224" s="78"/>
      <c r="F224" s="79"/>
      <c r="G224" s="79"/>
      <c r="H224" s="80"/>
    </row>
    <row r="225" spans="1:8" ht="15.75" customHeight="1">
      <c r="A225" s="154"/>
      <c r="B225" s="79"/>
      <c r="C225" s="79"/>
      <c r="D225" s="79"/>
      <c r="E225" s="78"/>
      <c r="F225" s="79"/>
      <c r="G225" s="79"/>
      <c r="H225" s="80"/>
    </row>
    <row r="226" spans="1:8" ht="15.75" customHeight="1">
      <c r="A226" s="154"/>
      <c r="B226" s="79"/>
      <c r="C226" s="79"/>
      <c r="D226" s="79"/>
      <c r="E226" s="78"/>
      <c r="F226" s="79"/>
      <c r="G226" s="79"/>
      <c r="H226" s="80"/>
    </row>
    <row r="227" spans="1:8" ht="15.75" customHeight="1">
      <c r="A227" s="154"/>
      <c r="B227" s="79"/>
      <c r="C227" s="79"/>
      <c r="D227" s="79"/>
      <c r="E227" s="78"/>
      <c r="F227" s="79"/>
      <c r="G227" s="79"/>
      <c r="H227" s="80"/>
    </row>
    <row r="228" spans="1:8" ht="15.75" customHeight="1">
      <c r="A228" s="154"/>
      <c r="B228" s="79"/>
      <c r="C228" s="79"/>
      <c r="D228" s="79"/>
      <c r="E228" s="78"/>
      <c r="F228" s="79"/>
      <c r="G228" s="79"/>
      <c r="H228" s="80"/>
    </row>
    <row r="229" spans="1:8" ht="15.75" customHeight="1">
      <c r="A229" s="154"/>
      <c r="B229" s="79"/>
      <c r="C229" s="79"/>
      <c r="D229" s="79"/>
      <c r="E229" s="78"/>
      <c r="F229" s="79"/>
      <c r="G229" s="79"/>
      <c r="H229" s="80"/>
    </row>
    <row r="230" spans="1:8" ht="15.75" customHeight="1">
      <c r="A230" s="154"/>
      <c r="B230" s="79"/>
      <c r="C230" s="79"/>
      <c r="D230" s="79"/>
      <c r="E230" s="78"/>
      <c r="F230" s="79"/>
      <c r="G230" s="79"/>
      <c r="H230" s="80"/>
    </row>
    <row r="231" spans="1:8" ht="15.75" customHeight="1">
      <c r="A231" s="154"/>
      <c r="B231" s="79"/>
      <c r="C231" s="79"/>
      <c r="D231" s="79"/>
      <c r="E231" s="78"/>
      <c r="F231" s="79"/>
      <c r="G231" s="79"/>
      <c r="H231" s="80"/>
    </row>
    <row r="232" spans="1:8" ht="15.75" customHeight="1">
      <c r="A232" s="154"/>
      <c r="B232" s="79"/>
      <c r="C232" s="79"/>
      <c r="D232" s="79"/>
      <c r="E232" s="78"/>
      <c r="F232" s="79"/>
      <c r="G232" s="79"/>
      <c r="H232" s="80"/>
    </row>
    <row r="233" spans="1:8" ht="15.75" customHeight="1">
      <c r="A233" s="154"/>
      <c r="B233" s="79"/>
      <c r="C233" s="79"/>
      <c r="D233" s="79"/>
      <c r="E233" s="78"/>
      <c r="F233" s="79"/>
      <c r="G233" s="79"/>
      <c r="H233" s="80"/>
    </row>
    <row r="234" spans="1:8" ht="15.75" customHeight="1">
      <c r="A234" s="154"/>
      <c r="B234" s="79"/>
      <c r="C234" s="79"/>
      <c r="D234" s="79"/>
      <c r="E234" s="78"/>
      <c r="F234" s="79"/>
      <c r="G234" s="79"/>
      <c r="H234" s="80"/>
    </row>
    <row r="235" spans="1:8" ht="15.75" customHeight="1">
      <c r="A235" s="154"/>
      <c r="B235" s="79"/>
      <c r="C235" s="79"/>
      <c r="D235" s="79"/>
      <c r="E235" s="78"/>
      <c r="F235" s="79"/>
      <c r="G235" s="79"/>
      <c r="H235" s="80"/>
    </row>
    <row r="236" spans="1:8" ht="15.75" customHeight="1">
      <c r="A236" s="154"/>
      <c r="B236" s="79"/>
      <c r="C236" s="79"/>
      <c r="D236" s="79"/>
      <c r="E236" s="78"/>
      <c r="F236" s="79"/>
      <c r="G236" s="79"/>
      <c r="H236" s="80"/>
    </row>
    <row r="237" spans="1:8" ht="15.75" customHeight="1">
      <c r="A237" s="154"/>
      <c r="B237" s="79"/>
      <c r="C237" s="79"/>
      <c r="D237" s="79"/>
      <c r="E237" s="78"/>
      <c r="F237" s="79"/>
      <c r="G237" s="79"/>
      <c r="H237" s="80"/>
    </row>
    <row r="238" spans="1:8" ht="15.75" customHeight="1">
      <c r="A238" s="154"/>
      <c r="B238" s="79"/>
      <c r="C238" s="79"/>
      <c r="D238" s="79"/>
      <c r="E238" s="78"/>
      <c r="F238" s="79"/>
      <c r="G238" s="79"/>
      <c r="H238" s="80"/>
    </row>
    <row r="239" spans="1:8" ht="15.75" customHeight="1">
      <c r="A239" s="154"/>
      <c r="B239" s="79"/>
      <c r="C239" s="79"/>
      <c r="D239" s="79"/>
      <c r="E239" s="78"/>
      <c r="F239" s="79"/>
      <c r="G239" s="79"/>
      <c r="H239" s="80"/>
    </row>
    <row r="240" spans="1:8" ht="15.75" customHeight="1">
      <c r="A240" s="154"/>
      <c r="B240" s="79"/>
      <c r="C240" s="79"/>
      <c r="D240" s="79"/>
      <c r="E240" s="78"/>
      <c r="F240" s="79"/>
      <c r="G240" s="79"/>
      <c r="H240" s="80"/>
    </row>
    <row r="241" spans="1:8" ht="15.75" customHeight="1">
      <c r="A241" s="154"/>
      <c r="B241" s="79"/>
      <c r="C241" s="79"/>
      <c r="D241" s="79"/>
      <c r="E241" s="78"/>
      <c r="F241" s="79"/>
      <c r="G241" s="79"/>
      <c r="H241" s="80"/>
    </row>
    <row r="242" spans="1:8" ht="15.75" customHeight="1">
      <c r="A242" s="154"/>
      <c r="B242" s="79"/>
      <c r="C242" s="79"/>
      <c r="D242" s="79"/>
      <c r="E242" s="78"/>
      <c r="F242" s="79"/>
      <c r="G242" s="79"/>
      <c r="H242" s="80"/>
    </row>
    <row r="243" spans="1:8" ht="15.75" customHeight="1">
      <c r="A243" s="154"/>
      <c r="B243" s="79"/>
      <c r="C243" s="79"/>
      <c r="D243" s="79"/>
      <c r="E243" s="78"/>
      <c r="F243" s="79"/>
      <c r="G243" s="79"/>
      <c r="H243" s="80"/>
    </row>
    <row r="244" spans="1:8" ht="15.75" customHeight="1">
      <c r="A244" s="154"/>
      <c r="B244" s="79"/>
      <c r="C244" s="79"/>
      <c r="D244" s="79"/>
      <c r="E244" s="78"/>
      <c r="F244" s="79"/>
      <c r="G244" s="79"/>
      <c r="H244" s="80"/>
    </row>
    <row r="245" spans="1:8" ht="15.75" customHeight="1">
      <c r="A245" s="154"/>
      <c r="B245" s="79"/>
      <c r="C245" s="79"/>
      <c r="D245" s="79"/>
      <c r="E245" s="78"/>
      <c r="F245" s="79"/>
      <c r="G245" s="79"/>
      <c r="H245" s="80"/>
    </row>
  </sheetData>
  <mergeCells count="10">
    <mergeCell ref="A219:B219"/>
    <mergeCell ref="A4:A5"/>
    <mergeCell ref="B4:B5"/>
    <mergeCell ref="A1:H1"/>
    <mergeCell ref="C4:C5"/>
    <mergeCell ref="D4:D5"/>
    <mergeCell ref="E4:E5"/>
    <mergeCell ref="F4:F5"/>
    <mergeCell ref="G4:G5"/>
    <mergeCell ref="H4:H5"/>
  </mergeCells>
  <phoneticPr fontId="21" type="noConversion"/>
  <printOptions horizontalCentered="1"/>
  <pageMargins left="0.74803149606299202" right="0.74803149606299202" top="0.78740157480314998" bottom="0.59055118110236204" header="1.25" footer="0.511811023622047"/>
  <pageSetup paperSize="9" fitToHeight="0" orientation="landscape" blackAndWhite="1" useFirstPageNumber="1"/>
  <headerFooter scaleWithDoc="0">
    <oddHeader>&amp;R&amp;"宋体,常规"&amp;10第&amp;"Arial Narrow,常规"&amp;P&amp;"宋体,常规"页，共&amp;"Arial Narrow,常规"&amp;N&amp;"宋体,常规"页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77" master="" otherUserPermission="visible"/>
  <rangeList sheetStid="161" master="" otherUserPermission="visible">
    <arrUserId title="区域1" rangeCreator="" othersAccessPermission="edit"/>
  </rangeList>
  <rangeList sheetStid="158" master="" otherUserPermission="visible"/>
  <rangeList sheetStid="168" master="" otherUserPermission="visible"/>
  <rangeList sheetStid="162" master="" otherUserPermission="visible"/>
  <rangeList sheetStid="163" master="" otherUserPermission="visible"/>
  <rangeList sheetStid="170" master="" otherUserPermission="visible"/>
  <rangeList sheetStid="164" master="" otherUserPermission="visible"/>
  <rangeList sheetStid="171" master="" otherUserPermission="visible"/>
  <rangeList sheetStid="165" master="" otherUserPermission="visible"/>
  <rangeList sheetStid="172" master="" otherUserPermission="visible"/>
  <rangeList sheetStid="166" master="" otherUserPermission="visible"/>
  <rangeList sheetStid="173" master="" otherUserPermission="visible"/>
  <rangeList sheetStid="167" master="" otherUserPermission="visible"/>
  <rangeList sheetStid="174" master="" otherUserPermission="visible"/>
  <rangeList sheetStid="169" master="" otherUserPermission="visible"/>
  <rangeList sheetStid="78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命名范围</vt:lpstr>
      </vt:variant>
      <vt:variant>
        <vt:i4>22</vt:i4>
      </vt:variant>
    </vt:vector>
  </HeadingPairs>
  <TitlesOfParts>
    <vt:vector size="37" baseType="lpstr">
      <vt:lpstr>索引</vt:lpstr>
      <vt:lpstr>申报表封面</vt:lpstr>
      <vt:lpstr>闲废物资汇总表</vt:lpstr>
      <vt:lpstr>1-XU1000岩心钻机</vt:lpstr>
      <vt:lpstr>XU-1000</vt:lpstr>
      <vt:lpstr>2-XB2000A岩心钻机</vt:lpstr>
      <vt:lpstr>XB-2000A</vt:lpstr>
      <vt:lpstr>3-SPS600ZD水井钻机</vt:lpstr>
      <vt:lpstr>SPS600ZD</vt:lpstr>
      <vt:lpstr>4-BW1200A泥浆泵</vt:lpstr>
      <vt:lpstr>BW1200A</vt:lpstr>
      <vt:lpstr>5-RPS3000水井钻机</vt:lpstr>
      <vt:lpstr>RPS3000</vt:lpstr>
      <vt:lpstr>6-试油试采装置</vt:lpstr>
      <vt:lpstr>试油试采装置</vt:lpstr>
      <vt:lpstr>'1-XU1000岩心钻机'!Print_Area</vt:lpstr>
      <vt:lpstr>'2-XB2000A岩心钻机'!Print_Area</vt:lpstr>
      <vt:lpstr>'3-SPS600ZD水井钻机'!Print_Area</vt:lpstr>
      <vt:lpstr>'4-BW1200A泥浆泵'!Print_Area</vt:lpstr>
      <vt:lpstr>'5-RPS3000水井钻机'!Print_Area</vt:lpstr>
      <vt:lpstr>'6-试油试采装置'!Print_Area</vt:lpstr>
      <vt:lpstr>BW1200A!Print_Area</vt:lpstr>
      <vt:lpstr>'RPS3000'!Print_Area</vt:lpstr>
      <vt:lpstr>SPS600ZD!Print_Area</vt:lpstr>
      <vt:lpstr>'XB-2000A'!Print_Area</vt:lpstr>
      <vt:lpstr>'1-XU1000岩心钻机'!Print_Titles</vt:lpstr>
      <vt:lpstr>'2-XB2000A岩心钻机'!Print_Titles</vt:lpstr>
      <vt:lpstr>'3-SPS600ZD水井钻机'!Print_Titles</vt:lpstr>
      <vt:lpstr>'4-BW1200A泥浆泵'!Print_Titles</vt:lpstr>
      <vt:lpstr>'5-RPS3000水井钻机'!Print_Titles</vt:lpstr>
      <vt:lpstr>'6-试油试采装置'!Print_Titles</vt:lpstr>
      <vt:lpstr>BW1200A!Print_Titles</vt:lpstr>
      <vt:lpstr>'RPS3000'!Print_Titles</vt:lpstr>
      <vt:lpstr>SPS600ZD!Print_Titles</vt:lpstr>
      <vt:lpstr>'XB-2000A'!Print_Titles</vt:lpstr>
      <vt:lpstr>'XU-1000'!Print_Titles</vt:lpstr>
      <vt:lpstr>索引!Print_Titles</vt:lpstr>
    </vt:vector>
  </TitlesOfParts>
  <Company>conqueror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新版通用申报表</dc:title>
  <dc:creator>Seaman</dc:creator>
  <cp:lastModifiedBy>支亚军 </cp:lastModifiedBy>
  <cp:lastPrinted>2021-03-15T02:12:00Z</cp:lastPrinted>
  <dcterms:created xsi:type="dcterms:W3CDTF">1999-04-07T08:44:00Z</dcterms:created>
  <dcterms:modified xsi:type="dcterms:W3CDTF">2025-12-18T08:10:41Z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DB54F836BED246D489ED9DDB49D32B1F_13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